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Nita Aliti\Desktop\NITA-MERZ\FINANCIJSKA IZVJEŠĆA\2025\PLAN PRORAČUNA 2026-2028\"/>
    </mc:Choice>
  </mc:AlternateContent>
  <xr:revisionPtr revIDLastSave="0" documentId="13_ncr:1_{E42865BB-2ED5-4D4E-B4FB-177B865AAA8E}" xr6:coauthVersionLast="47" xr6:coauthVersionMax="47" xr10:uidLastSave="{00000000-0000-0000-0000-000000000000}"/>
  <bookViews>
    <workbookView xWindow="-120" yWindow="-120" windowWidth="38640" windowHeight="21120" activeTab="6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2" i="7" l="1"/>
  <c r="G42" i="7"/>
  <c r="H42" i="7"/>
  <c r="I42" i="7"/>
  <c r="E42" i="7"/>
  <c r="F148" i="7"/>
  <c r="G148" i="7"/>
  <c r="G147" i="7" s="1"/>
  <c r="H148" i="7"/>
  <c r="H147" i="7" s="1"/>
  <c r="I148" i="7"/>
  <c r="I147" i="7" s="1"/>
  <c r="E148" i="7"/>
  <c r="E147" i="7" s="1"/>
  <c r="F147" i="7"/>
  <c r="F121" i="7" l="1"/>
  <c r="G121" i="7"/>
  <c r="H121" i="7"/>
  <c r="I121" i="7"/>
  <c r="E121" i="7"/>
  <c r="F114" i="7"/>
  <c r="F113" i="7" s="1"/>
  <c r="G114" i="7"/>
  <c r="H114" i="7"/>
  <c r="H113" i="7" s="1"/>
  <c r="I114" i="7"/>
  <c r="I113" i="7" s="1"/>
  <c r="E114" i="7"/>
  <c r="E113" i="7" s="1"/>
  <c r="G113" i="7"/>
  <c r="F111" i="7"/>
  <c r="F110" i="7" s="1"/>
  <c r="G111" i="7"/>
  <c r="G110" i="7" s="1"/>
  <c r="H111" i="7"/>
  <c r="H110" i="7" s="1"/>
  <c r="I111" i="7"/>
  <c r="I110" i="7" s="1"/>
  <c r="E111" i="7"/>
  <c r="E110" i="7" s="1"/>
  <c r="F62" i="7"/>
  <c r="F61" i="7" s="1"/>
  <c r="G62" i="7"/>
  <c r="G61" i="7" s="1"/>
  <c r="H62" i="7"/>
  <c r="H61" i="7" s="1"/>
  <c r="I62" i="7"/>
  <c r="I61" i="7" s="1"/>
  <c r="E62" i="7"/>
  <c r="E61" i="7" s="1"/>
  <c r="F48" i="7"/>
  <c r="G48" i="7"/>
  <c r="H48" i="7"/>
  <c r="I48" i="7"/>
  <c r="E48" i="7"/>
  <c r="F44" i="7"/>
  <c r="G44" i="7"/>
  <c r="H44" i="7"/>
  <c r="I44" i="7"/>
  <c r="E44" i="7"/>
  <c r="E40" i="7"/>
  <c r="F40" i="7"/>
  <c r="G40" i="7"/>
  <c r="H40" i="7"/>
  <c r="I40" i="7"/>
  <c r="F29" i="7"/>
  <c r="F28" i="7" s="1"/>
  <c r="G29" i="7"/>
  <c r="G28" i="7" s="1"/>
  <c r="H29" i="7"/>
  <c r="H28" i="7" s="1"/>
  <c r="I29" i="7"/>
  <c r="I28" i="7" s="1"/>
  <c r="E29" i="7"/>
  <c r="E28" i="7" s="1"/>
  <c r="F16" i="7"/>
  <c r="G16" i="7"/>
  <c r="H16" i="7"/>
  <c r="I16" i="7"/>
  <c r="E16" i="7"/>
  <c r="C16" i="8"/>
  <c r="G105" i="7" l="1"/>
  <c r="G104" i="7" s="1"/>
  <c r="H105" i="7"/>
  <c r="H104" i="7" s="1"/>
  <c r="I105" i="7"/>
  <c r="I104" i="7" s="1"/>
  <c r="E105" i="7"/>
  <c r="E104" i="7" s="1"/>
  <c r="F105" i="7"/>
  <c r="F104" i="7" s="1"/>
  <c r="F144" i="7"/>
  <c r="F143" i="7" s="1"/>
  <c r="G144" i="7"/>
  <c r="G143" i="7" s="1"/>
  <c r="H144" i="7"/>
  <c r="H143" i="7" s="1"/>
  <c r="I144" i="7"/>
  <c r="I143" i="7" s="1"/>
  <c r="E144" i="7"/>
  <c r="E143" i="7" s="1"/>
  <c r="I151" i="7"/>
  <c r="I150" i="7" s="1"/>
  <c r="I142" i="7" s="1"/>
  <c r="H151" i="7"/>
  <c r="H150" i="7" s="1"/>
  <c r="H142" i="7" s="1"/>
  <c r="G151" i="7"/>
  <c r="G150" i="7" s="1"/>
  <c r="G142" i="7" s="1"/>
  <c r="F151" i="7"/>
  <c r="F150" i="7" s="1"/>
  <c r="F142" i="7" s="1"/>
  <c r="E151" i="7"/>
  <c r="E150" i="7" s="1"/>
  <c r="E142" i="7" s="1"/>
  <c r="F67" i="7"/>
  <c r="G67" i="7"/>
  <c r="H67" i="7"/>
  <c r="I67" i="7"/>
  <c r="E67" i="7"/>
  <c r="E53" i="7"/>
  <c r="F46" i="7"/>
  <c r="G46" i="7"/>
  <c r="H46" i="7"/>
  <c r="I46" i="7"/>
  <c r="E46" i="7"/>
  <c r="F139" i="7"/>
  <c r="F138" i="7" s="1"/>
  <c r="G139" i="7"/>
  <c r="G138" i="7" s="1"/>
  <c r="H139" i="7"/>
  <c r="H138" i="7" s="1"/>
  <c r="I139" i="7"/>
  <c r="I138" i="7" s="1"/>
  <c r="E139" i="7"/>
  <c r="E138" i="7" s="1"/>
  <c r="F136" i="7"/>
  <c r="F135" i="7" s="1"/>
  <c r="G136" i="7"/>
  <c r="G135" i="7" s="1"/>
  <c r="H136" i="7"/>
  <c r="H135" i="7" s="1"/>
  <c r="I136" i="7"/>
  <c r="I135" i="7" s="1"/>
  <c r="E136" i="7"/>
  <c r="E135" i="7" s="1"/>
  <c r="F129" i="7"/>
  <c r="F128" i="7" s="1"/>
  <c r="G129" i="7"/>
  <c r="G128" i="7" s="1"/>
  <c r="H129" i="7"/>
  <c r="H128" i="7" s="1"/>
  <c r="I129" i="7"/>
  <c r="I128" i="7" s="1"/>
  <c r="E129" i="7"/>
  <c r="E128" i="7" s="1"/>
  <c r="F125" i="7"/>
  <c r="F124" i="7" s="1"/>
  <c r="F123" i="7" s="1"/>
  <c r="G125" i="7"/>
  <c r="G124" i="7" s="1"/>
  <c r="G123" i="7" s="1"/>
  <c r="H125" i="7"/>
  <c r="H124" i="7" s="1"/>
  <c r="H123" i="7" s="1"/>
  <c r="I125" i="7"/>
  <c r="I124" i="7" s="1"/>
  <c r="I123" i="7" s="1"/>
  <c r="E125" i="7"/>
  <c r="E124" i="7" s="1"/>
  <c r="E123" i="7" s="1"/>
  <c r="I120" i="7"/>
  <c r="I119" i="7" s="1"/>
  <c r="F120" i="7"/>
  <c r="F119" i="7" s="1"/>
  <c r="G120" i="7"/>
  <c r="G119" i="7" s="1"/>
  <c r="H120" i="7"/>
  <c r="H119" i="7" s="1"/>
  <c r="E120" i="7"/>
  <c r="E119" i="7" s="1"/>
  <c r="F117" i="7"/>
  <c r="F116" i="7" s="1"/>
  <c r="G117" i="7"/>
  <c r="G116" i="7" s="1"/>
  <c r="H117" i="7"/>
  <c r="H116" i="7" s="1"/>
  <c r="I117" i="7"/>
  <c r="I116" i="7" s="1"/>
  <c r="E117" i="7"/>
  <c r="E116" i="7" s="1"/>
  <c r="F108" i="7"/>
  <c r="F107" i="7" s="1"/>
  <c r="G108" i="7"/>
  <c r="G107" i="7" s="1"/>
  <c r="H108" i="7"/>
  <c r="H107" i="7" s="1"/>
  <c r="I108" i="7"/>
  <c r="I107" i="7" s="1"/>
  <c r="E108" i="7"/>
  <c r="E107" i="7" s="1"/>
  <c r="F102" i="7"/>
  <c r="G102" i="7"/>
  <c r="H102" i="7"/>
  <c r="I102" i="7"/>
  <c r="E102" i="7"/>
  <c r="I100" i="7"/>
  <c r="F100" i="7"/>
  <c r="G100" i="7"/>
  <c r="H100" i="7"/>
  <c r="E100" i="7"/>
  <c r="F95" i="7"/>
  <c r="F94" i="7" s="1"/>
  <c r="F93" i="7" s="1"/>
  <c r="G95" i="7"/>
  <c r="G94" i="7" s="1"/>
  <c r="G93" i="7" s="1"/>
  <c r="H95" i="7"/>
  <c r="H94" i="7" s="1"/>
  <c r="H93" i="7" s="1"/>
  <c r="I95" i="7"/>
  <c r="I94" i="7" s="1"/>
  <c r="I93" i="7" s="1"/>
  <c r="E95" i="7"/>
  <c r="E94" i="7" s="1"/>
  <c r="E93" i="7" s="1"/>
  <c r="F90" i="7"/>
  <c r="F89" i="7" s="1"/>
  <c r="F88" i="7" s="1"/>
  <c r="G90" i="7"/>
  <c r="G89" i="7" s="1"/>
  <c r="G88" i="7" s="1"/>
  <c r="H90" i="7"/>
  <c r="H89" i="7" s="1"/>
  <c r="H88" i="7" s="1"/>
  <c r="I90" i="7"/>
  <c r="I89" i="7" s="1"/>
  <c r="I88" i="7" s="1"/>
  <c r="E90" i="7"/>
  <c r="E89" i="7" s="1"/>
  <c r="E88" i="7" s="1"/>
  <c r="F85" i="7"/>
  <c r="F84" i="7" s="1"/>
  <c r="F83" i="7" s="1"/>
  <c r="G85" i="7"/>
  <c r="G84" i="7" s="1"/>
  <c r="G83" i="7" s="1"/>
  <c r="H85" i="7"/>
  <c r="H84" i="7" s="1"/>
  <c r="H83" i="7" s="1"/>
  <c r="I85" i="7"/>
  <c r="I84" i="7" s="1"/>
  <c r="I83" i="7" s="1"/>
  <c r="E85" i="7"/>
  <c r="E84" i="7" s="1"/>
  <c r="E83" i="7" s="1"/>
  <c r="F81" i="7"/>
  <c r="F80" i="7" s="1"/>
  <c r="F79" i="7" s="1"/>
  <c r="G81" i="7"/>
  <c r="G80" i="7" s="1"/>
  <c r="G79" i="7" s="1"/>
  <c r="H81" i="7"/>
  <c r="H80" i="7" s="1"/>
  <c r="H79" i="7" s="1"/>
  <c r="I81" i="7"/>
  <c r="I80" i="7" s="1"/>
  <c r="I79" i="7" s="1"/>
  <c r="E81" i="7"/>
  <c r="E80" i="7" s="1"/>
  <c r="E79" i="7" s="1"/>
  <c r="F77" i="7"/>
  <c r="F76" i="7" s="1"/>
  <c r="F75" i="7" s="1"/>
  <c r="G77" i="7"/>
  <c r="G76" i="7" s="1"/>
  <c r="G75" i="7" s="1"/>
  <c r="H77" i="7"/>
  <c r="H76" i="7" s="1"/>
  <c r="H75" i="7" s="1"/>
  <c r="I77" i="7"/>
  <c r="I76" i="7" s="1"/>
  <c r="I75" i="7" s="1"/>
  <c r="E77" i="7"/>
  <c r="E76" i="7" s="1"/>
  <c r="E75" i="7" s="1"/>
  <c r="F73" i="7"/>
  <c r="F72" i="7" s="1"/>
  <c r="G73" i="7"/>
  <c r="G72" i="7" s="1"/>
  <c r="H73" i="7"/>
  <c r="H72" i="7" s="1"/>
  <c r="I73" i="7"/>
  <c r="I72" i="7" s="1"/>
  <c r="E73" i="7"/>
  <c r="E72" i="7" s="1"/>
  <c r="F70" i="7"/>
  <c r="F69" i="7" s="1"/>
  <c r="G70" i="7"/>
  <c r="G69" i="7" s="1"/>
  <c r="H70" i="7"/>
  <c r="H69" i="7" s="1"/>
  <c r="I70" i="7"/>
  <c r="I69" i="7" s="1"/>
  <c r="E70" i="7"/>
  <c r="E69" i="7" s="1"/>
  <c r="F65" i="7"/>
  <c r="G65" i="7"/>
  <c r="H65" i="7"/>
  <c r="I65" i="7"/>
  <c r="E65" i="7"/>
  <c r="F59" i="7"/>
  <c r="G59" i="7"/>
  <c r="H59" i="7"/>
  <c r="I59" i="7"/>
  <c r="E59" i="7"/>
  <c r="F57" i="7"/>
  <c r="G57" i="7"/>
  <c r="H57" i="7"/>
  <c r="I57" i="7"/>
  <c r="E57" i="7"/>
  <c r="F53" i="7"/>
  <c r="G53" i="7"/>
  <c r="H53" i="7"/>
  <c r="I53" i="7"/>
  <c r="F51" i="7"/>
  <c r="G51" i="7"/>
  <c r="H51" i="7"/>
  <c r="I51" i="7"/>
  <c r="E51" i="7"/>
  <c r="F43" i="7"/>
  <c r="G43" i="7"/>
  <c r="H43" i="7"/>
  <c r="I43" i="7"/>
  <c r="E43" i="7"/>
  <c r="F39" i="7"/>
  <c r="G39" i="7"/>
  <c r="H39" i="7"/>
  <c r="I39" i="7"/>
  <c r="E39" i="7"/>
  <c r="F36" i="7"/>
  <c r="F35" i="7" s="1"/>
  <c r="G36" i="7"/>
  <c r="G35" i="7" s="1"/>
  <c r="H36" i="7"/>
  <c r="H35" i="7" s="1"/>
  <c r="I36" i="7"/>
  <c r="I35" i="7" s="1"/>
  <c r="E36" i="7"/>
  <c r="E35" i="7" s="1"/>
  <c r="F32" i="7"/>
  <c r="F31" i="7" s="1"/>
  <c r="G32" i="7"/>
  <c r="G31" i="7" s="1"/>
  <c r="H32" i="7"/>
  <c r="H31" i="7" s="1"/>
  <c r="I32" i="7"/>
  <c r="I31" i="7" s="1"/>
  <c r="E32" i="7"/>
  <c r="E31" i="7" s="1"/>
  <c r="F24" i="7"/>
  <c r="F23" i="7" s="1"/>
  <c r="G24" i="7"/>
  <c r="G23" i="7" s="1"/>
  <c r="H24" i="7"/>
  <c r="H23" i="7" s="1"/>
  <c r="I24" i="7"/>
  <c r="I23" i="7" s="1"/>
  <c r="E24" i="7"/>
  <c r="E23" i="7" s="1"/>
  <c r="F21" i="7"/>
  <c r="F20" i="7" s="1"/>
  <c r="G21" i="7"/>
  <c r="G20" i="7" s="1"/>
  <c r="H21" i="7"/>
  <c r="H20" i="7" s="1"/>
  <c r="I21" i="7"/>
  <c r="I20" i="7" s="1"/>
  <c r="E21" i="7"/>
  <c r="E20" i="7" s="1"/>
  <c r="F15" i="7"/>
  <c r="G15" i="7"/>
  <c r="H15" i="7"/>
  <c r="I15" i="7"/>
  <c r="E15" i="7"/>
  <c r="F12" i="7"/>
  <c r="F11" i="7" s="1"/>
  <c r="G12" i="7"/>
  <c r="G11" i="7" s="1"/>
  <c r="H12" i="7"/>
  <c r="H11" i="7" s="1"/>
  <c r="I12" i="7"/>
  <c r="I11" i="7" s="1"/>
  <c r="E12" i="7"/>
  <c r="E11" i="7" s="1"/>
  <c r="F9" i="7"/>
  <c r="F8" i="7" s="1"/>
  <c r="G9" i="7"/>
  <c r="G8" i="7" s="1"/>
  <c r="H9" i="7"/>
  <c r="H8" i="7" s="1"/>
  <c r="I9" i="7"/>
  <c r="I8" i="7" s="1"/>
  <c r="E9" i="7"/>
  <c r="E8" i="7" s="1"/>
  <c r="C9" i="9"/>
  <c r="D9" i="9"/>
  <c r="E9" i="9"/>
  <c r="E8" i="9" s="1"/>
  <c r="F9" i="9"/>
  <c r="F8" i="9" s="1"/>
  <c r="B9" i="9"/>
  <c r="C8" i="9"/>
  <c r="D8" i="9"/>
  <c r="B8" i="9"/>
  <c r="C12" i="9"/>
  <c r="D12" i="9"/>
  <c r="E12" i="9"/>
  <c r="F12" i="9"/>
  <c r="B12" i="9"/>
  <c r="E12" i="6"/>
  <c r="F12" i="6"/>
  <c r="G12" i="6"/>
  <c r="H12" i="6"/>
  <c r="D12" i="6"/>
  <c r="E8" i="6"/>
  <c r="F8" i="6"/>
  <c r="G8" i="6"/>
  <c r="H8" i="6"/>
  <c r="D8" i="6"/>
  <c r="G31" i="3"/>
  <c r="F11" i="3"/>
  <c r="F10" i="3" s="1"/>
  <c r="G11" i="3"/>
  <c r="D31" i="3"/>
  <c r="D25" i="3"/>
  <c r="E25" i="3"/>
  <c r="F25" i="3"/>
  <c r="B11" i="8"/>
  <c r="C11" i="8"/>
  <c r="C23" i="8"/>
  <c r="C18" i="8"/>
  <c r="C14" i="8"/>
  <c r="C21" i="8"/>
  <c r="E31" i="3"/>
  <c r="E11" i="3"/>
  <c r="E10" i="3" s="1"/>
  <c r="H11" i="3"/>
  <c r="D11" i="3"/>
  <c r="D10" i="3" s="1"/>
  <c r="F132" i="7"/>
  <c r="F131" i="7" s="1"/>
  <c r="G132" i="7"/>
  <c r="G131" i="7" s="1"/>
  <c r="H132" i="7"/>
  <c r="H131" i="7" s="1"/>
  <c r="I132" i="7"/>
  <c r="I131" i="7" s="1"/>
  <c r="E132" i="7"/>
  <c r="E131" i="7" s="1"/>
  <c r="C11" i="5"/>
  <c r="C10" i="5" s="1"/>
  <c r="D11" i="5"/>
  <c r="D10" i="5" s="1"/>
  <c r="E11" i="5"/>
  <c r="E10" i="5" s="1"/>
  <c r="F11" i="5"/>
  <c r="F10" i="5" s="1"/>
  <c r="B11" i="5"/>
  <c r="B10" i="5" s="1"/>
  <c r="B43" i="8"/>
  <c r="C43" i="8"/>
  <c r="D43" i="8"/>
  <c r="E43" i="8"/>
  <c r="F43" i="8"/>
  <c r="C41" i="8"/>
  <c r="D41" i="8"/>
  <c r="E41" i="8"/>
  <c r="F41" i="8"/>
  <c r="B41" i="8"/>
  <c r="C38" i="8"/>
  <c r="D38" i="8"/>
  <c r="E38" i="8"/>
  <c r="F38" i="8"/>
  <c r="B38" i="8"/>
  <c r="C36" i="8"/>
  <c r="D36" i="8"/>
  <c r="E36" i="8"/>
  <c r="F36" i="8"/>
  <c r="B36" i="8"/>
  <c r="C34" i="8"/>
  <c r="D34" i="8"/>
  <c r="E34" i="8"/>
  <c r="F34" i="8"/>
  <c r="B34" i="8"/>
  <c r="C31" i="8"/>
  <c r="D31" i="8"/>
  <c r="E31" i="8"/>
  <c r="F31" i="8"/>
  <c r="B31" i="8"/>
  <c r="B23" i="8"/>
  <c r="B21" i="8"/>
  <c r="B18" i="8"/>
  <c r="B16" i="8"/>
  <c r="B14" i="8"/>
  <c r="D16" i="8"/>
  <c r="E16" i="8"/>
  <c r="F16" i="8"/>
  <c r="D23" i="8"/>
  <c r="E23" i="8"/>
  <c r="F23" i="8"/>
  <c r="D21" i="8"/>
  <c r="E21" i="8"/>
  <c r="F21" i="8"/>
  <c r="D18" i="8"/>
  <c r="E18" i="8"/>
  <c r="F18" i="8"/>
  <c r="E14" i="8"/>
  <c r="F14" i="8"/>
  <c r="D14" i="8"/>
  <c r="E11" i="8"/>
  <c r="F11" i="8"/>
  <c r="D11" i="8"/>
  <c r="F7" i="7" l="1"/>
  <c r="E7" i="7"/>
  <c r="I7" i="7"/>
  <c r="H7" i="7"/>
  <c r="G7" i="7"/>
  <c r="F64" i="7"/>
  <c r="I64" i="7"/>
  <c r="E50" i="7"/>
  <c r="H64" i="7"/>
  <c r="E64" i="7"/>
  <c r="G64" i="7"/>
  <c r="H127" i="7"/>
  <c r="G127" i="7"/>
  <c r="I127" i="7"/>
  <c r="E127" i="7"/>
  <c r="B30" i="8"/>
  <c r="D30" i="8"/>
  <c r="E30" i="8"/>
  <c r="F30" i="8"/>
  <c r="F10" i="8"/>
  <c r="E10" i="8"/>
  <c r="D10" i="8"/>
  <c r="D24" i="3"/>
  <c r="F127" i="7"/>
  <c r="C30" i="8"/>
  <c r="C10" i="8"/>
  <c r="B10" i="8"/>
  <c r="E24" i="3"/>
  <c r="E99" i="7"/>
  <c r="E98" i="7" s="1"/>
  <c r="H134" i="7"/>
  <c r="I134" i="7"/>
  <c r="F134" i="7"/>
  <c r="E134" i="7"/>
  <c r="G134" i="7"/>
  <c r="I99" i="7"/>
  <c r="I98" i="7" s="1"/>
  <c r="G99" i="7"/>
  <c r="G98" i="7" s="1"/>
  <c r="H99" i="7"/>
  <c r="H98" i="7" s="1"/>
  <c r="F99" i="7"/>
  <c r="F98" i="7" s="1"/>
  <c r="E56" i="7"/>
  <c r="I56" i="7"/>
  <c r="H56" i="7"/>
  <c r="G56" i="7"/>
  <c r="F56" i="7"/>
  <c r="I50" i="7"/>
  <c r="I34" i="7"/>
  <c r="H50" i="7"/>
  <c r="G34" i="7"/>
  <c r="F50" i="7"/>
  <c r="G50" i="7"/>
  <c r="H34" i="7"/>
  <c r="F34" i="7"/>
  <c r="E34" i="7"/>
  <c r="H31" i="3"/>
  <c r="F31" i="3"/>
  <c r="F24" i="3" s="1"/>
  <c r="G25" i="3"/>
  <c r="H25" i="3"/>
  <c r="G10" i="3"/>
  <c r="H10" i="3"/>
  <c r="F37" i="10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J11" i="10"/>
  <c r="I11" i="10"/>
  <c r="H11" i="10"/>
  <c r="G11" i="10"/>
  <c r="F11" i="10"/>
  <c r="J8" i="10"/>
  <c r="I8" i="10"/>
  <c r="H8" i="10"/>
  <c r="G8" i="10"/>
  <c r="F8" i="10"/>
  <c r="E55" i="7" l="1"/>
  <c r="E6" i="7" s="1"/>
  <c r="F55" i="7"/>
  <c r="F6" i="7" s="1"/>
  <c r="I55" i="7"/>
  <c r="I6" i="7" s="1"/>
  <c r="H55" i="7"/>
  <c r="H6" i="7" s="1"/>
  <c r="G55" i="7"/>
  <c r="G6" i="7" s="1"/>
  <c r="H24" i="3"/>
  <c r="G24" i="3"/>
  <c r="F14" i="10"/>
  <c r="F22" i="10" s="1"/>
  <c r="F28" i="10" s="1"/>
  <c r="F29" i="10" s="1"/>
  <c r="G14" i="10"/>
  <c r="J14" i="10"/>
  <c r="J22" i="10" s="1"/>
  <c r="J28" i="10" s="1"/>
  <c r="J29" i="10" s="1"/>
  <c r="I14" i="10"/>
  <c r="I22" i="10" s="1"/>
  <c r="I28" i="10" s="1"/>
  <c r="I29" i="10" s="1"/>
  <c r="H14" i="10"/>
  <c r="H22" i="10" s="1"/>
  <c r="H29" i="10" s="1"/>
  <c r="G22" i="10" l="1"/>
  <c r="G29" i="10"/>
</calcChain>
</file>

<file path=xl/sharedStrings.xml><?xml version="1.0" encoding="utf-8"?>
<sst xmlns="http://schemas.openxmlformats.org/spreadsheetml/2006/main" count="388" uniqueCount="140">
  <si>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</si>
  <si>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</si>
  <si>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</si>
  <si>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</si>
  <si>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</si>
  <si>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</si>
  <si>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</si>
  <si>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</si>
  <si>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</si>
  <si>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</si>
  <si>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</si>
  <si>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</si>
  <si>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</si>
  <si>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</si>
  <si>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</si>
  <si>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</si>
  <si>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</si>
  <si>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</si>
  <si>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</si>
  <si>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</si>
  <si>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</si>
  <si>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</si>
  <si>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</si>
  <si>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</si>
  <si>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</si>
  <si>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</si>
  <si>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</si>
  <si>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</si>
  <si>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</si>
  <si>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</si>
  <si>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</si>
  <si>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</si>
  <si>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</si>
  <si>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</si>
  <si>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</si>
  <si>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</si>
  <si>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</si>
  <si>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</si>
  <si>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</si>
  <si>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</si>
  <si>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</si>
  <si>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</si>
  <si>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</si>
  <si>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</si>
  <si>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 xml:space="preserve">  52 Ostale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</si>
  <si>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</si>
  <si>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</si>
  <si>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</si>
  <si>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</si>
  <si>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</si>
  <si>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</si>
  <si>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</si>
  <si>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</si>
  <si>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</si>
  <si>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</si>
  <si>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</si>
  <si>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</si>
  <si>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</si>
  <si>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</si>
  <si>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</si>
  <si>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</si>
  <si>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</si>
  <si>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</si>
  <si>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</si>
  <si>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</si>
  <si>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</si>
  <si>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 xml:space="preserve">Prihodi od imovine </t>
  </si>
  <si>
    <t>Prihodi od upravnih i administrativnih pristojbi, pristojbi po posebnim propisima</t>
  </si>
  <si>
    <t>Prihodi od prodaje proizvoda i robe te pruženih usluga, prihodi od donacija i povrati</t>
  </si>
  <si>
    <t>Financijski rashodi</t>
  </si>
  <si>
    <t>Naknade građanima i kućanstvima na temelju osiguranja  druge naknade</t>
  </si>
  <si>
    <t>Ostali rashodi</t>
  </si>
  <si>
    <t xml:space="preserve">  12 Opći prigodi i primici - decentralizirana sredstva</t>
  </si>
  <si>
    <t>31 Vlastiti prihodi</t>
  </si>
  <si>
    <t>56 Pomoći temeljem prijenosa EU sredstava</t>
  </si>
  <si>
    <t>61 Donacije</t>
  </si>
  <si>
    <t>6 Donacije</t>
  </si>
  <si>
    <t xml:space="preserve">7 Prihod od prodaje ili zamj. Nef. Imovine </t>
  </si>
  <si>
    <t xml:space="preserve">71 Prihod od prodaje ili zamj. Nef. Imovine </t>
  </si>
  <si>
    <t>09 Obrazovanje</t>
  </si>
  <si>
    <t xml:space="preserve">091 Predškolsko i osnovno obrazovanje </t>
  </si>
  <si>
    <t>PROGRAM A023109</t>
  </si>
  <si>
    <t>DJELATNOST USTANOVA OSNOVNOG ŠKOLSTVA</t>
  </si>
  <si>
    <t>Aktivnost A023109A310901</t>
  </si>
  <si>
    <t>REDOVNA DJELATNOST PRORAČUNSKIH KORISNIKA</t>
  </si>
  <si>
    <t>Izvor financiranja 1.1.</t>
  </si>
  <si>
    <t>OPĆI PRIHODI I PRIMICI</t>
  </si>
  <si>
    <t>Izvor financiranja 1.2.</t>
  </si>
  <si>
    <t>OPĆI PRIHODI I PRIMICI - DECENTRALIZIRANA SREDSTVA</t>
  </si>
  <si>
    <t>Izvor financiranja 3.1.</t>
  </si>
  <si>
    <t>VLASTITI PRIHODI</t>
  </si>
  <si>
    <t>Izvor financiranja 4.3.</t>
  </si>
  <si>
    <t>OSTALI PRIHODI ZA POSEBNE NAMJENE</t>
  </si>
  <si>
    <t>Izvor financiranja 5.2</t>
  </si>
  <si>
    <t>POMOĆI IZ DRUGIH PRORAČUNA</t>
  </si>
  <si>
    <t>Izvor financiranja 6.1.</t>
  </si>
  <si>
    <t>DONACIJE</t>
  </si>
  <si>
    <t>Aktivnost A023109A310902</t>
  </si>
  <si>
    <t>PRODUŽENI BORAVAK</t>
  </si>
  <si>
    <t>Aktivnost A023109A310903</t>
  </si>
  <si>
    <t>NABAVA DRUGIH OBRAZOVNIH MATERIJALA</t>
  </si>
  <si>
    <t>Naknade građanima i kućanstv ima na temelju osiguranja i druge naknade</t>
  </si>
  <si>
    <t>Rashodi za proizvedene dugotrajne imovine</t>
  </si>
  <si>
    <t>Aktivnost A023109A310904</t>
  </si>
  <si>
    <t>SUFINANCIRANJE PREHRANE</t>
  </si>
  <si>
    <t>Aktivnost A023109A310905</t>
  </si>
  <si>
    <t>IZVANNASTAVNE I OSTALE AKTIVNOSTI</t>
  </si>
  <si>
    <t>Aktivnost A023109A310906</t>
  </si>
  <si>
    <t>ŠKOLA U PRIRODI</t>
  </si>
  <si>
    <t>Aktivnost A023109A310907</t>
  </si>
  <si>
    <t>VIKENDOM U SPORTSKE DVORANE</t>
  </si>
  <si>
    <t>Aktivnost A023109A310908</t>
  </si>
  <si>
    <t>POMOĆNICI U NASTAVI</t>
  </si>
  <si>
    <t>Izvor financiranja 5.6</t>
  </si>
  <si>
    <t>POMOĆI TEMELJEM PRIJENOSA EU SREDSTAVA</t>
  </si>
  <si>
    <t>Aktivnost A023109K310901</t>
  </si>
  <si>
    <t>ODRŽAVANJE I OPREMANJE OSNOVNIH ŠKOLA</t>
  </si>
  <si>
    <t>Aktivnost A023109T310902</t>
  </si>
  <si>
    <t>ŠKOLSKA SHEMA VOĆE, POVRĆE, I MLIJEĆNI PROIZVODI</t>
  </si>
  <si>
    <t>Aktivnost A023109T310903</t>
  </si>
  <si>
    <t>SUFINANCIRANJE PROJEKATA PRIJAVLJENIH NA NATJEČAJ EUROPSKIJ FONDOVA ILI PARTNERSTVA ZA EU FONDOVE</t>
  </si>
  <si>
    <t>Aktivnost A023109A310911</t>
  </si>
  <si>
    <t>GRAĐANSKI ODGOJ</t>
  </si>
  <si>
    <t>POMOĆNICI U NASTAVI, STRUČNI SURADNICI I KOMUNIKACIJSKI POSREDNICI KAO POTPORA INKL. OBRAZOVANJU FAZA VI</t>
  </si>
  <si>
    <t>Aktivnost A023109T310906</t>
  </si>
  <si>
    <t>BESPLATNE MENSTRUALNE POTREPŠTINE</t>
  </si>
  <si>
    <t>Projekcija 
za 2027.</t>
  </si>
  <si>
    <t>Projekcija proračuna
za 2027.</t>
  </si>
  <si>
    <t>FINANCIJSKI PLAN PRORAČUNSKOG KORISNIKA JEDINICE LOKALNE I PODRUČNE (REGIONALNE) SAMOUPRAVE 
ZA 2025. I PROJEKCIJA ZA 2026. I 2027. GODINU</t>
  </si>
  <si>
    <t>Aktivnost A023109T310908</t>
  </si>
  <si>
    <t>POMOĆNICI U NASTAVI, STRUČNI SURADNICI I KOMUNIKACIJSKI POSREDNICI KAO POTPORA INKL. OBRAZOVANJU FAZA VII</t>
  </si>
  <si>
    <t>FINANCIJSKI PLAN PRORAČUNSKOG KORISNIKA JEDINICE LOKALNE I PODRUČNE (REGIONALNE) SAMOUPRAVE 
ZA 2026. I PROJEKCIJA ZA 2027. I 2028. GODINU</t>
  </si>
  <si>
    <t>Izvršenje 2024.*</t>
  </si>
  <si>
    <t>Plan 2025.</t>
  </si>
  <si>
    <t>Proračun za 2026.</t>
  </si>
  <si>
    <t>Projekcija proračuna
za 2028.</t>
  </si>
  <si>
    <t>Izvršenje 2024.</t>
  </si>
  <si>
    <t>Plan za 2026.</t>
  </si>
  <si>
    <t>Projekcija 
za 2028.</t>
  </si>
  <si>
    <t>Aktivnost A023109T310907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</si>
</sst>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7" fillId="2" borderId="3" xfId="0" quotePrefix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4" fontId="6" fillId="4" borderId="3" xfId="0" applyNumberFormat="1" applyFont="1" applyFill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center"/>
    </xf>
    <xf numFmtId="4" fontId="0" fillId="0" borderId="0" xfId="0" applyNumberFormat="1"/>
    <xf numFmtId="4" fontId="3" fillId="0" borderId="0" xfId="0" applyNumberFormat="1" applyFont="1" applyAlignment="1">
      <alignment vertical="center" wrapText="1"/>
    </xf>
    <xf numFmtId="4" fontId="3" fillId="2" borderId="3" xfId="0" applyNumberFormat="1" applyFont="1" applyFill="1" applyBorder="1" applyAlignment="1">
      <alignment horizontal="right" wrapText="1"/>
    </xf>
    <xf numFmtId="4" fontId="6" fillId="4" borderId="4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right"/>
    </xf>
    <xf numFmtId="4" fontId="11" fillId="0" borderId="0" xfId="0" applyNumberFormat="1" applyFont="1" applyAlignment="1">
      <alignment wrapText="1"/>
    </xf>
    <xf numFmtId="4" fontId="3" fillId="2" borderId="0" xfId="0" applyNumberFormat="1" applyFont="1" applyFill="1" applyAlignment="1">
      <alignment horizontal="right"/>
    </xf>
    <xf numFmtId="4" fontId="6" fillId="2" borderId="4" xfId="0" applyNumberFormat="1" applyFont="1" applyFill="1" applyBorder="1" applyAlignment="1">
      <alignment horizontal="center"/>
    </xf>
    <xf numFmtId="4" fontId="3" fillId="2" borderId="4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4" fontId="3" fillId="2" borderId="4" xfId="0" applyNumberFormat="1" applyFont="1" applyFill="1" applyBorder="1" applyAlignment="1">
      <alignment horizontal="right" wrapText="1"/>
    </xf>
    <xf numFmtId="4" fontId="1" fillId="0" borderId="5" xfId="0" applyNumberFormat="1" applyFont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center" vertical="center" wrapText="1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4" fillId="0" borderId="0" xfId="0" applyNumberFormat="1" applyFont="1" applyAlignment="1">
      <alignment horizontal="center" vertical="center" wrapText="1"/>
    </xf>
    <xf numFmtId="4" fontId="9" fillId="4" borderId="1" xfId="0" quotePrefix="1" applyNumberFormat="1" applyFont="1" applyFill="1" applyBorder="1" applyAlignment="1">
      <alignment horizontal="right"/>
    </xf>
    <xf numFmtId="4" fontId="9" fillId="3" borderId="1" xfId="0" quotePrefix="1" applyNumberFormat="1" applyFont="1" applyFill="1" applyBorder="1" applyAlignment="1">
      <alignment horizontal="right"/>
    </xf>
    <xf numFmtId="4" fontId="18" fillId="0" borderId="0" xfId="0" applyNumberFormat="1" applyFont="1" applyAlignment="1">
      <alignment wrapText="1"/>
    </xf>
    <xf numFmtId="4" fontId="20" fillId="0" borderId="0" xfId="0" applyNumberFormat="1" applyFont="1" applyAlignment="1">
      <alignment horizontal="center" vertical="center" wrapText="1"/>
    </xf>
    <xf numFmtId="4" fontId="6" fillId="3" borderId="1" xfId="0" quotePrefix="1" applyNumberFormat="1" applyFont="1" applyFill="1" applyBorder="1" applyAlignment="1">
      <alignment horizontal="right"/>
    </xf>
    <xf numFmtId="4" fontId="3" fillId="0" borderId="0" xfId="0" applyNumberFormat="1" applyFont="1"/>
    <xf numFmtId="4" fontId="7" fillId="0" borderId="0" xfId="0" applyNumberFormat="1" applyFont="1"/>
    <xf numFmtId="4" fontId="15" fillId="0" borderId="5" xfId="0" applyNumberFormat="1" applyFont="1" applyBorder="1" applyAlignment="1">
      <alignment horizontal="right" vertical="center"/>
    </xf>
    <xf numFmtId="4" fontId="6" fillId="0" borderId="3" xfId="0" applyNumberFormat="1" applyFont="1" applyBorder="1" applyAlignment="1">
      <alignment horizontal="right" wrapText="1"/>
    </xf>
    <xf numFmtId="4" fontId="9" fillId="4" borderId="3" xfId="0" applyNumberFormat="1" applyFont="1" applyFill="1" applyBorder="1" applyAlignment="1">
      <alignment horizontal="right" wrapText="1"/>
    </xf>
    <xf numFmtId="4" fontId="9" fillId="3" borderId="3" xfId="0" quotePrefix="1" applyNumberFormat="1" applyFont="1" applyFill="1" applyBorder="1" applyAlignment="1">
      <alignment horizontal="right"/>
    </xf>
    <xf numFmtId="4" fontId="6" fillId="3" borderId="3" xfId="0" quotePrefix="1" applyNumberFormat="1" applyFont="1" applyFill="1" applyBorder="1" applyAlignment="1">
      <alignment horizontal="right"/>
    </xf>
    <xf numFmtId="0" fontId="5" fillId="0" borderId="0" xfId="0" applyFont="1" applyAlignment="1">
      <alignment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4" fontId="5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wrapText="1"/>
    </xf>
    <xf numFmtId="4" fontId="11" fillId="0" borderId="0" xfId="0" applyNumberFormat="1" applyFont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workbookViewId="0">
      <selection activeCell="F10" sqref="F10"/>
    </sheetView>
  </sheetViews>
  <sheetFormatPr defaultRowHeight="15" x14ac:dyDescent="0.25"/>
  <cols>
    <col min="5" max="5" width="25.28515625" customWidth="1"/>
    <col min="6" max="10" width="25.28515625" style="59" customWidth="1"/>
  </cols>
  <sheetData>
    <row r="1" spans="1:10" ht="42" customHeight="1" x14ac:dyDescent="0.25">
      <c r="A1" s="104" t="s">
        <v>131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8" x14ac:dyDescent="0.25">
      <c r="A2" s="3"/>
      <c r="B2" s="3"/>
      <c r="C2" s="3"/>
      <c r="D2" s="3"/>
      <c r="E2" s="3"/>
      <c r="F2" s="54"/>
      <c r="G2" s="54"/>
      <c r="H2" s="54"/>
      <c r="I2" s="54"/>
      <c r="J2" s="54"/>
    </row>
    <row r="3" spans="1:10" ht="15.75" x14ac:dyDescent="0.25">
      <c r="A3" s="104" t="s">
        <v>18</v>
      </c>
      <c r="B3" s="104"/>
      <c r="C3" s="104"/>
      <c r="D3" s="104"/>
      <c r="E3" s="104"/>
      <c r="F3" s="104"/>
      <c r="G3" s="104"/>
      <c r="H3" s="104"/>
      <c r="I3" s="117"/>
      <c r="J3" s="117"/>
    </row>
    <row r="4" spans="1:10" ht="18" x14ac:dyDescent="0.25">
      <c r="A4" s="3"/>
      <c r="B4" s="3"/>
      <c r="C4" s="3"/>
      <c r="D4" s="3"/>
      <c r="E4" s="3"/>
      <c r="F4" s="54"/>
      <c r="G4" s="54"/>
      <c r="H4" s="54"/>
      <c r="I4" s="60"/>
      <c r="J4" s="60"/>
    </row>
    <row r="5" spans="1:10" ht="15.75" x14ac:dyDescent="0.25">
      <c r="A5" s="104" t="s">
        <v>24</v>
      </c>
      <c r="B5" s="105"/>
      <c r="C5" s="105"/>
      <c r="D5" s="105"/>
      <c r="E5" s="105"/>
      <c r="F5" s="105"/>
      <c r="G5" s="105"/>
      <c r="H5" s="105"/>
      <c r="I5" s="105"/>
      <c r="J5" s="105"/>
    </row>
    <row r="6" spans="1:10" ht="18" x14ac:dyDescent="0.25">
      <c r="A6" s="1"/>
      <c r="B6" s="2"/>
      <c r="C6" s="2"/>
      <c r="D6" s="2"/>
      <c r="E6" s="5"/>
      <c r="F6" s="73"/>
      <c r="G6" s="73"/>
      <c r="H6" s="73"/>
      <c r="I6" s="73"/>
      <c r="J6" s="85" t="s">
        <v>31</v>
      </c>
    </row>
    <row r="7" spans="1:10" ht="25.5" x14ac:dyDescent="0.25">
      <c r="A7" s="24"/>
      <c r="B7" s="25"/>
      <c r="C7" s="25"/>
      <c r="D7" s="26"/>
      <c r="E7" s="27"/>
      <c r="F7" s="74" t="s">
        <v>132</v>
      </c>
      <c r="G7" s="74" t="s">
        <v>133</v>
      </c>
      <c r="H7" s="74" t="s">
        <v>134</v>
      </c>
      <c r="I7" s="74" t="s">
        <v>127</v>
      </c>
      <c r="J7" s="74" t="s">
        <v>135</v>
      </c>
    </row>
    <row r="8" spans="1:10" x14ac:dyDescent="0.25">
      <c r="A8" s="109" t="s">
        <v>0</v>
      </c>
      <c r="B8" s="103"/>
      <c r="C8" s="103"/>
      <c r="D8" s="103"/>
      <c r="E8" s="118"/>
      <c r="F8" s="75">
        <f>F9+F10</f>
        <v>2133017.04</v>
      </c>
      <c r="G8" s="75">
        <f t="shared" ref="G8:J8" si="0">G9+G10</f>
        <v>2813100</v>
      </c>
      <c r="H8" s="75">
        <f t="shared" si="0"/>
        <v>2490760</v>
      </c>
      <c r="I8" s="75">
        <f t="shared" si="0"/>
        <v>2526030</v>
      </c>
      <c r="J8" s="75">
        <f t="shared" si="0"/>
        <v>2558930</v>
      </c>
    </row>
    <row r="9" spans="1:10" x14ac:dyDescent="0.25">
      <c r="A9" s="119" t="s">
        <v>32</v>
      </c>
      <c r="B9" s="120"/>
      <c r="C9" s="120"/>
      <c r="D9" s="120"/>
      <c r="E9" s="116"/>
      <c r="F9" s="76">
        <v>2133017.04</v>
      </c>
      <c r="G9" s="76">
        <v>2813100</v>
      </c>
      <c r="H9" s="76">
        <v>2490760</v>
      </c>
      <c r="I9" s="76">
        <v>2526030</v>
      </c>
      <c r="J9" s="76">
        <v>2558930</v>
      </c>
    </row>
    <row r="10" spans="1:10" x14ac:dyDescent="0.25">
      <c r="A10" s="115" t="s">
        <v>33</v>
      </c>
      <c r="B10" s="116"/>
      <c r="C10" s="116"/>
      <c r="D10" s="116"/>
      <c r="E10" s="116"/>
      <c r="F10" s="76">
        <v>0</v>
      </c>
      <c r="G10" s="76">
        <v>0</v>
      </c>
      <c r="H10" s="76">
        <v>0</v>
      </c>
      <c r="I10" s="76">
        <v>0</v>
      </c>
      <c r="J10" s="76">
        <v>0</v>
      </c>
    </row>
    <row r="11" spans="1:10" x14ac:dyDescent="0.25">
      <c r="A11" s="28" t="s">
        <v>1</v>
      </c>
      <c r="B11" s="36"/>
      <c r="C11" s="36"/>
      <c r="D11" s="36"/>
      <c r="E11" s="36"/>
      <c r="F11" s="75">
        <f>F12+F13</f>
        <v>2112210.63</v>
      </c>
      <c r="G11" s="75">
        <f t="shared" ref="G11:J11" si="1">G12+G13</f>
        <v>2821100</v>
      </c>
      <c r="H11" s="75">
        <f t="shared" si="1"/>
        <v>2499760</v>
      </c>
      <c r="I11" s="75">
        <f t="shared" si="1"/>
        <v>2526030</v>
      </c>
      <c r="J11" s="75">
        <f t="shared" si="1"/>
        <v>2558930</v>
      </c>
    </row>
    <row r="12" spans="1:10" x14ac:dyDescent="0.25">
      <c r="A12" s="121" t="s">
        <v>34</v>
      </c>
      <c r="B12" s="120"/>
      <c r="C12" s="120"/>
      <c r="D12" s="120"/>
      <c r="E12" s="120"/>
      <c r="F12" s="76">
        <v>2070238.36</v>
      </c>
      <c r="G12" s="76">
        <v>2766600</v>
      </c>
      <c r="H12" s="76">
        <v>2450360</v>
      </c>
      <c r="I12" s="76">
        <v>2470530</v>
      </c>
      <c r="J12" s="86">
        <v>2502130</v>
      </c>
    </row>
    <row r="13" spans="1:10" x14ac:dyDescent="0.25">
      <c r="A13" s="115" t="s">
        <v>35</v>
      </c>
      <c r="B13" s="116"/>
      <c r="C13" s="116"/>
      <c r="D13" s="116"/>
      <c r="E13" s="116"/>
      <c r="F13" s="76">
        <v>41972.27</v>
      </c>
      <c r="G13" s="76">
        <v>54500</v>
      </c>
      <c r="H13" s="76">
        <v>49400</v>
      </c>
      <c r="I13" s="76">
        <v>55500</v>
      </c>
      <c r="J13" s="86">
        <v>56800</v>
      </c>
    </row>
    <row r="14" spans="1:10" x14ac:dyDescent="0.25">
      <c r="A14" s="102" t="s">
        <v>58</v>
      </c>
      <c r="B14" s="103"/>
      <c r="C14" s="103"/>
      <c r="D14" s="103"/>
      <c r="E14" s="103"/>
      <c r="F14" s="75">
        <f>F8-F11</f>
        <v>20806.410000000149</v>
      </c>
      <c r="G14" s="75">
        <f t="shared" ref="G14:J14" si="2">G8-G11</f>
        <v>-8000</v>
      </c>
      <c r="H14" s="75">
        <f t="shared" si="2"/>
        <v>-9000</v>
      </c>
      <c r="I14" s="75">
        <f t="shared" si="2"/>
        <v>0</v>
      </c>
      <c r="J14" s="75">
        <f t="shared" si="2"/>
        <v>0</v>
      </c>
    </row>
    <row r="15" spans="1:10" ht="18" x14ac:dyDescent="0.25">
      <c r="A15" s="3"/>
      <c r="B15" s="20"/>
      <c r="C15" s="20"/>
      <c r="D15" s="20"/>
      <c r="E15" s="20"/>
      <c r="F15" s="77"/>
      <c r="G15" s="77"/>
      <c r="H15" s="83"/>
      <c r="I15" s="83"/>
      <c r="J15" s="83"/>
    </row>
    <row r="16" spans="1:10" ht="15.75" x14ac:dyDescent="0.25">
      <c r="A16" s="104" t="s">
        <v>25</v>
      </c>
      <c r="B16" s="105"/>
      <c r="C16" s="105"/>
      <c r="D16" s="105"/>
      <c r="E16" s="105"/>
      <c r="F16" s="105"/>
      <c r="G16" s="105"/>
      <c r="H16" s="105"/>
      <c r="I16" s="105"/>
      <c r="J16" s="105"/>
    </row>
    <row r="17" spans="1:10" ht="18" x14ac:dyDescent="0.25">
      <c r="A17" s="3"/>
      <c r="B17" s="20"/>
      <c r="C17" s="20"/>
      <c r="D17" s="20"/>
      <c r="E17" s="20"/>
      <c r="F17" s="77"/>
      <c r="G17" s="77"/>
      <c r="H17" s="83"/>
      <c r="I17" s="83"/>
      <c r="J17" s="83"/>
    </row>
    <row r="18" spans="1:10" ht="25.5" x14ac:dyDescent="0.25">
      <c r="A18" s="24"/>
      <c r="B18" s="25"/>
      <c r="C18" s="25"/>
      <c r="D18" s="26"/>
      <c r="E18" s="27"/>
      <c r="F18" s="74" t="s">
        <v>132</v>
      </c>
      <c r="G18" s="74" t="s">
        <v>133</v>
      </c>
      <c r="H18" s="74" t="s">
        <v>134</v>
      </c>
      <c r="I18" s="74" t="s">
        <v>127</v>
      </c>
      <c r="J18" s="74" t="s">
        <v>135</v>
      </c>
    </row>
    <row r="19" spans="1:10" x14ac:dyDescent="0.25">
      <c r="A19" s="115" t="s">
        <v>36</v>
      </c>
      <c r="B19" s="116"/>
      <c r="C19" s="116"/>
      <c r="D19" s="116"/>
      <c r="E19" s="116"/>
      <c r="F19" s="76"/>
      <c r="G19" s="76"/>
      <c r="H19" s="76"/>
      <c r="I19" s="76"/>
      <c r="J19" s="86"/>
    </row>
    <row r="20" spans="1:10" x14ac:dyDescent="0.25">
      <c r="A20" s="115" t="s">
        <v>37</v>
      </c>
      <c r="B20" s="116"/>
      <c r="C20" s="116"/>
      <c r="D20" s="116"/>
      <c r="E20" s="116"/>
      <c r="F20" s="76"/>
      <c r="G20" s="76"/>
      <c r="H20" s="76"/>
      <c r="I20" s="76"/>
      <c r="J20" s="86"/>
    </row>
    <row r="21" spans="1:10" x14ac:dyDescent="0.25">
      <c r="A21" s="102" t="s">
        <v>2</v>
      </c>
      <c r="B21" s="103"/>
      <c r="C21" s="103"/>
      <c r="D21" s="103"/>
      <c r="E21" s="103"/>
      <c r="F21" s="75">
        <f>F19-F20</f>
        <v>0</v>
      </c>
      <c r="G21" s="75">
        <f t="shared" ref="G21:J21" si="3">G19-G20</f>
        <v>0</v>
      </c>
      <c r="H21" s="75">
        <f t="shared" si="3"/>
        <v>0</v>
      </c>
      <c r="I21" s="75">
        <f t="shared" si="3"/>
        <v>0</v>
      </c>
      <c r="J21" s="75">
        <f t="shared" si="3"/>
        <v>0</v>
      </c>
    </row>
    <row r="22" spans="1:10" x14ac:dyDescent="0.25">
      <c r="A22" s="102" t="s">
        <v>59</v>
      </c>
      <c r="B22" s="103"/>
      <c r="C22" s="103"/>
      <c r="D22" s="103"/>
      <c r="E22" s="103"/>
      <c r="F22" s="75">
        <f>F14+F21</f>
        <v>20806.410000000149</v>
      </c>
      <c r="G22" s="75">
        <f t="shared" ref="G22:J22" si="4">G14+G21</f>
        <v>-8000</v>
      </c>
      <c r="H22" s="75">
        <f t="shared" si="4"/>
        <v>-9000</v>
      </c>
      <c r="I22" s="75">
        <f t="shared" si="4"/>
        <v>0</v>
      </c>
      <c r="J22" s="75">
        <f t="shared" si="4"/>
        <v>0</v>
      </c>
    </row>
    <row r="23" spans="1:10" ht="18" x14ac:dyDescent="0.25">
      <c r="A23" s="19"/>
      <c r="B23" s="20"/>
      <c r="C23" s="20"/>
      <c r="D23" s="20"/>
      <c r="E23" s="20"/>
      <c r="F23" s="77"/>
      <c r="G23" s="77"/>
      <c r="H23" s="83"/>
      <c r="I23" s="83"/>
      <c r="J23" s="83"/>
    </row>
    <row r="24" spans="1:10" ht="15.75" x14ac:dyDescent="0.25">
      <c r="A24" s="104" t="s">
        <v>60</v>
      </c>
      <c r="B24" s="105"/>
      <c r="C24" s="105"/>
      <c r="D24" s="105"/>
      <c r="E24" s="105"/>
      <c r="F24" s="105"/>
      <c r="G24" s="105"/>
      <c r="H24" s="105"/>
      <c r="I24" s="105"/>
      <c r="J24" s="105"/>
    </row>
    <row r="25" spans="1:10" ht="15.75" x14ac:dyDescent="0.25">
      <c r="A25" s="34"/>
      <c r="B25" s="35"/>
      <c r="C25" s="35"/>
      <c r="D25" s="35"/>
      <c r="E25" s="35"/>
      <c r="F25" s="65"/>
      <c r="G25" s="65"/>
      <c r="H25" s="65"/>
      <c r="I25" s="65"/>
      <c r="J25" s="65"/>
    </row>
    <row r="26" spans="1:10" ht="25.5" x14ac:dyDescent="0.25">
      <c r="A26" s="24"/>
      <c r="B26" s="25"/>
      <c r="C26" s="25"/>
      <c r="D26" s="26"/>
      <c r="E26" s="27"/>
      <c r="F26" s="74" t="s">
        <v>132</v>
      </c>
      <c r="G26" s="74" t="s">
        <v>133</v>
      </c>
      <c r="H26" s="74" t="s">
        <v>134</v>
      </c>
      <c r="I26" s="74" t="s">
        <v>127</v>
      </c>
      <c r="J26" s="74" t="s">
        <v>135</v>
      </c>
    </row>
    <row r="27" spans="1:10" ht="15" customHeight="1" x14ac:dyDescent="0.25">
      <c r="A27" s="106" t="s">
        <v>61</v>
      </c>
      <c r="B27" s="107"/>
      <c r="C27" s="107"/>
      <c r="D27" s="107"/>
      <c r="E27" s="108"/>
      <c r="F27" s="78"/>
      <c r="G27" s="78">
        <v>8000</v>
      </c>
      <c r="H27" s="78">
        <v>9000</v>
      </c>
      <c r="I27" s="78">
        <v>0</v>
      </c>
      <c r="J27" s="87">
        <v>0</v>
      </c>
    </row>
    <row r="28" spans="1:10" ht="15" customHeight="1" x14ac:dyDescent="0.25">
      <c r="A28" s="102" t="s">
        <v>62</v>
      </c>
      <c r="B28" s="103"/>
      <c r="C28" s="103"/>
      <c r="D28" s="103"/>
      <c r="E28" s="103"/>
      <c r="F28" s="79">
        <f>F22+F27</f>
        <v>20806.410000000149</v>
      </c>
      <c r="G28" s="79"/>
      <c r="H28" s="79">
        <v>0</v>
      </c>
      <c r="I28" s="79">
        <f t="shared" ref="I28:J28" si="5">I22+I27</f>
        <v>0</v>
      </c>
      <c r="J28" s="88">
        <f t="shared" si="5"/>
        <v>0</v>
      </c>
    </row>
    <row r="29" spans="1:10" ht="45" customHeight="1" x14ac:dyDescent="0.25">
      <c r="A29" s="109" t="s">
        <v>63</v>
      </c>
      <c r="B29" s="110"/>
      <c r="C29" s="110"/>
      <c r="D29" s="110"/>
      <c r="E29" s="111"/>
      <c r="F29" s="79">
        <f>F14+F21+F27-F28</f>
        <v>0</v>
      </c>
      <c r="G29" s="79">
        <f t="shared" ref="G29:J29" si="6">G14+G21+G27-G28</f>
        <v>0</v>
      </c>
      <c r="H29" s="79">
        <f t="shared" si="6"/>
        <v>0</v>
      </c>
      <c r="I29" s="79">
        <f t="shared" si="6"/>
        <v>0</v>
      </c>
      <c r="J29" s="88">
        <f t="shared" si="6"/>
        <v>0</v>
      </c>
    </row>
    <row r="30" spans="1:10" ht="15.75" x14ac:dyDescent="0.25">
      <c r="A30" s="37"/>
      <c r="B30" s="38"/>
      <c r="C30" s="38"/>
      <c r="D30" s="38"/>
      <c r="E30" s="38"/>
      <c r="F30" s="80"/>
      <c r="G30" s="80"/>
      <c r="H30" s="80"/>
      <c r="I30" s="80"/>
      <c r="J30" s="80"/>
    </row>
    <row r="31" spans="1:10" ht="15.75" x14ac:dyDescent="0.25">
      <c r="A31" s="112" t="s">
        <v>57</v>
      </c>
      <c r="B31" s="112"/>
      <c r="C31" s="112"/>
      <c r="D31" s="112"/>
      <c r="E31" s="112"/>
      <c r="F31" s="112"/>
      <c r="G31" s="112"/>
      <c r="H31" s="112"/>
      <c r="I31" s="112"/>
      <c r="J31" s="112"/>
    </row>
    <row r="32" spans="1:10" ht="18" x14ac:dyDescent="0.25">
      <c r="A32" s="39"/>
      <c r="B32" s="40"/>
      <c r="C32" s="40"/>
      <c r="D32" s="40"/>
      <c r="E32" s="40"/>
      <c r="F32" s="81"/>
      <c r="G32" s="81"/>
      <c r="H32" s="84"/>
      <c r="I32" s="84"/>
      <c r="J32" s="84"/>
    </row>
    <row r="33" spans="1:10" ht="25.5" x14ac:dyDescent="0.25">
      <c r="A33" s="41"/>
      <c r="B33" s="42"/>
      <c r="C33" s="42"/>
      <c r="D33" s="43"/>
      <c r="E33" s="44"/>
      <c r="F33" s="74" t="s">
        <v>132</v>
      </c>
      <c r="G33" s="74" t="s">
        <v>133</v>
      </c>
      <c r="H33" s="74" t="s">
        <v>134</v>
      </c>
      <c r="I33" s="74" t="s">
        <v>127</v>
      </c>
      <c r="J33" s="74" t="s">
        <v>135</v>
      </c>
    </row>
    <row r="34" spans="1:10" x14ac:dyDescent="0.25">
      <c r="A34" s="106" t="s">
        <v>61</v>
      </c>
      <c r="B34" s="107"/>
      <c r="C34" s="107"/>
      <c r="D34" s="107"/>
      <c r="E34" s="108"/>
      <c r="F34" s="78">
        <v>0</v>
      </c>
      <c r="G34" s="78">
        <f>F37</f>
        <v>0</v>
      </c>
      <c r="H34" s="78">
        <f>G37</f>
        <v>0</v>
      </c>
      <c r="I34" s="78">
        <f>H37</f>
        <v>0</v>
      </c>
      <c r="J34" s="87">
        <f>I37</f>
        <v>0</v>
      </c>
    </row>
    <row r="35" spans="1:10" ht="28.5" customHeight="1" x14ac:dyDescent="0.25">
      <c r="A35" s="106" t="s">
        <v>64</v>
      </c>
      <c r="B35" s="107"/>
      <c r="C35" s="107"/>
      <c r="D35" s="107"/>
      <c r="E35" s="108"/>
      <c r="F35" s="78">
        <v>0</v>
      </c>
      <c r="G35" s="78">
        <v>0</v>
      </c>
      <c r="H35" s="78">
        <v>0</v>
      </c>
      <c r="I35" s="78">
        <v>0</v>
      </c>
      <c r="J35" s="87">
        <v>0</v>
      </c>
    </row>
    <row r="36" spans="1:10" x14ac:dyDescent="0.25">
      <c r="A36" s="106" t="s">
        <v>65</v>
      </c>
      <c r="B36" s="113"/>
      <c r="C36" s="113"/>
      <c r="D36" s="113"/>
      <c r="E36" s="114"/>
      <c r="F36" s="78">
        <v>0</v>
      </c>
      <c r="G36" s="78">
        <v>0</v>
      </c>
      <c r="H36" s="78">
        <v>0</v>
      </c>
      <c r="I36" s="78">
        <v>0</v>
      </c>
      <c r="J36" s="87">
        <v>0</v>
      </c>
    </row>
    <row r="37" spans="1:10" ht="15" customHeight="1" x14ac:dyDescent="0.25">
      <c r="A37" s="102" t="s">
        <v>62</v>
      </c>
      <c r="B37" s="103"/>
      <c r="C37" s="103"/>
      <c r="D37" s="103"/>
      <c r="E37" s="103"/>
      <c r="F37" s="82">
        <f>F34-F35+F36</f>
        <v>0</v>
      </c>
      <c r="G37" s="82">
        <f t="shared" ref="G37:J37" si="7">G34-G35+G36</f>
        <v>0</v>
      </c>
      <c r="H37" s="82">
        <f t="shared" si="7"/>
        <v>0</v>
      </c>
      <c r="I37" s="82">
        <f t="shared" si="7"/>
        <v>0</v>
      </c>
      <c r="J37" s="89">
        <f t="shared" si="7"/>
        <v>0</v>
      </c>
    </row>
    <row r="38" spans="1:10" ht="17.25" customHeight="1" x14ac:dyDescent="0.25"/>
    <row r="39" spans="1:10" x14ac:dyDescent="0.25">
      <c r="A39" s="100"/>
      <c r="B39" s="101"/>
      <c r="C39" s="101"/>
      <c r="D39" s="101"/>
      <c r="E39" s="101"/>
      <c r="F39" s="101"/>
      <c r="G39" s="101"/>
      <c r="H39" s="101"/>
      <c r="I39" s="101"/>
      <c r="J39" s="101"/>
    </row>
    <row r="40" spans="1:10" ht="9" customHeight="1" x14ac:dyDescent="0.25"/>
  </sheetData>
  <mergeCells count="24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2"/>
  <sheetViews>
    <sheetView topLeftCell="A4" workbookViewId="0">
      <selection activeCell="G27" sqref="G27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25.28515625" customWidth="1"/>
    <col min="4" max="8" width="25.28515625" style="59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104"/>
      <c r="H1" s="104"/>
      <c r="I1" s="90"/>
      <c r="J1" s="90"/>
    </row>
    <row r="2" spans="1:10" ht="18" customHeight="1" x14ac:dyDescent="0.25">
      <c r="A2" s="3"/>
      <c r="B2" s="3"/>
      <c r="C2" s="3"/>
      <c r="D2" s="54"/>
      <c r="E2" s="54"/>
      <c r="F2" s="54"/>
      <c r="G2" s="54"/>
      <c r="H2" s="54"/>
    </row>
    <row r="3" spans="1:10" ht="15.75" customHeight="1" x14ac:dyDescent="0.25">
      <c r="A3" s="104" t="s">
        <v>18</v>
      </c>
      <c r="B3" s="104"/>
      <c r="C3" s="104"/>
      <c r="D3" s="104"/>
      <c r="E3" s="104"/>
      <c r="F3" s="104"/>
      <c r="G3" s="104"/>
      <c r="H3" s="104"/>
    </row>
    <row r="4" spans="1:10" ht="18" x14ac:dyDescent="0.25">
      <c r="A4" s="3"/>
      <c r="B4" s="3"/>
      <c r="C4" s="3"/>
      <c r="D4" s="54"/>
      <c r="E4" s="54"/>
      <c r="F4" s="54"/>
      <c r="G4" s="60"/>
      <c r="H4" s="60"/>
    </row>
    <row r="5" spans="1:10" ht="18" customHeight="1" x14ac:dyDescent="0.25">
      <c r="A5" s="104" t="s">
        <v>4</v>
      </c>
      <c r="B5" s="104"/>
      <c r="C5" s="104"/>
      <c r="D5" s="104"/>
      <c r="E5" s="104"/>
      <c r="F5" s="104"/>
      <c r="G5" s="104"/>
      <c r="H5" s="104"/>
    </row>
    <row r="6" spans="1:10" ht="18" x14ac:dyDescent="0.25">
      <c r="A6" s="3"/>
      <c r="B6" s="3"/>
      <c r="C6" s="3"/>
      <c r="D6" s="54"/>
      <c r="E6" s="54"/>
      <c r="F6" s="54"/>
      <c r="G6" s="60"/>
      <c r="H6" s="60"/>
    </row>
    <row r="7" spans="1:10" ht="15.75" customHeight="1" x14ac:dyDescent="0.25">
      <c r="A7" s="104" t="s">
        <v>38</v>
      </c>
      <c r="B7" s="104"/>
      <c r="C7" s="104"/>
      <c r="D7" s="104"/>
      <c r="E7" s="104"/>
      <c r="F7" s="104"/>
      <c r="G7" s="104"/>
      <c r="H7" s="104"/>
    </row>
    <row r="8" spans="1:10" ht="18" x14ac:dyDescent="0.25">
      <c r="A8" s="3"/>
      <c r="B8" s="3"/>
      <c r="C8" s="3"/>
      <c r="D8" s="54"/>
      <c r="E8" s="54"/>
      <c r="F8" s="54"/>
      <c r="G8" s="60"/>
      <c r="H8" s="60"/>
    </row>
    <row r="9" spans="1:10" ht="25.5" x14ac:dyDescent="0.25">
      <c r="A9" s="18" t="s">
        <v>5</v>
      </c>
      <c r="B9" s="17" t="s">
        <v>6</v>
      </c>
      <c r="C9" s="17" t="s">
        <v>3</v>
      </c>
      <c r="D9" s="62" t="s">
        <v>136</v>
      </c>
      <c r="E9" s="55" t="s">
        <v>133</v>
      </c>
      <c r="F9" s="55" t="s">
        <v>137</v>
      </c>
      <c r="G9" s="55" t="s">
        <v>126</v>
      </c>
      <c r="H9" s="55" t="s">
        <v>138</v>
      </c>
    </row>
    <row r="10" spans="1:10" x14ac:dyDescent="0.25">
      <c r="A10" s="30"/>
      <c r="B10" s="31"/>
      <c r="C10" s="29" t="s">
        <v>0</v>
      </c>
      <c r="D10" s="58">
        <f>D11+D17</f>
        <v>2133017.04</v>
      </c>
      <c r="E10" s="58">
        <f>E11+E17</f>
        <v>2813100</v>
      </c>
      <c r="F10" s="58">
        <f>F11+F17</f>
        <v>2490760</v>
      </c>
      <c r="G10" s="58">
        <f t="shared" ref="G10:H10" si="0">G11+G17</f>
        <v>2526030</v>
      </c>
      <c r="H10" s="58">
        <f t="shared" si="0"/>
        <v>2558930</v>
      </c>
    </row>
    <row r="11" spans="1:10" ht="15.75" customHeight="1" x14ac:dyDescent="0.25">
      <c r="A11" s="9">
        <v>6</v>
      </c>
      <c r="B11" s="9"/>
      <c r="C11" s="9" t="s">
        <v>7</v>
      </c>
      <c r="D11" s="93">
        <f>D12+D14+D15+D16+D13</f>
        <v>2133017.04</v>
      </c>
      <c r="E11" s="93">
        <f t="shared" ref="E11:H11" si="1">E12+E14+E15+E16+E13</f>
        <v>2813100</v>
      </c>
      <c r="F11" s="93">
        <f t="shared" si="1"/>
        <v>2490760</v>
      </c>
      <c r="G11" s="93">
        <f t="shared" si="1"/>
        <v>2526030</v>
      </c>
      <c r="H11" s="93">
        <f t="shared" si="1"/>
        <v>2558930</v>
      </c>
    </row>
    <row r="12" spans="1:10" ht="38.25" x14ac:dyDescent="0.25">
      <c r="A12" s="9"/>
      <c r="B12" s="13">
        <v>63</v>
      </c>
      <c r="C12" s="13" t="s">
        <v>27</v>
      </c>
      <c r="D12" s="64">
        <v>1602069.95</v>
      </c>
      <c r="E12" s="57">
        <v>2122600</v>
      </c>
      <c r="F12" s="57">
        <v>1750100</v>
      </c>
      <c r="G12" s="57">
        <v>1764900</v>
      </c>
      <c r="H12" s="57">
        <v>1768400</v>
      </c>
    </row>
    <row r="13" spans="1:10" x14ac:dyDescent="0.25">
      <c r="A13" s="10"/>
      <c r="B13" s="10">
        <v>64</v>
      </c>
      <c r="C13" s="10" t="s">
        <v>66</v>
      </c>
      <c r="D13" s="64">
        <v>0</v>
      </c>
      <c r="E13" s="57">
        <v>0</v>
      </c>
      <c r="F13" s="57">
        <v>0</v>
      </c>
      <c r="G13" s="57">
        <v>0</v>
      </c>
      <c r="H13" s="57">
        <v>0</v>
      </c>
    </row>
    <row r="14" spans="1:10" ht="51" x14ac:dyDescent="0.25">
      <c r="A14" s="10"/>
      <c r="B14" s="10">
        <v>65</v>
      </c>
      <c r="C14" s="45" t="s">
        <v>67</v>
      </c>
      <c r="D14" s="64">
        <v>86010.27</v>
      </c>
      <c r="E14" s="57">
        <v>85600</v>
      </c>
      <c r="F14" s="57">
        <v>103300</v>
      </c>
      <c r="G14" s="57">
        <v>107300</v>
      </c>
      <c r="H14" s="57">
        <v>107300</v>
      </c>
    </row>
    <row r="15" spans="1:10" ht="38.25" x14ac:dyDescent="0.25">
      <c r="A15" s="10"/>
      <c r="B15" s="10">
        <v>66</v>
      </c>
      <c r="C15" s="45" t="s">
        <v>68</v>
      </c>
      <c r="D15" s="64">
        <v>23311.599999999999</v>
      </c>
      <c r="E15" s="57">
        <v>28300</v>
      </c>
      <c r="F15" s="57">
        <v>27500</v>
      </c>
      <c r="G15" s="57">
        <v>32500</v>
      </c>
      <c r="H15" s="57">
        <v>32500</v>
      </c>
    </row>
    <row r="16" spans="1:10" ht="38.25" x14ac:dyDescent="0.25">
      <c r="A16" s="10"/>
      <c r="B16" s="10">
        <v>67</v>
      </c>
      <c r="C16" s="13" t="s">
        <v>28</v>
      </c>
      <c r="D16" s="64">
        <v>421625.22</v>
      </c>
      <c r="E16" s="57">
        <v>576600</v>
      </c>
      <c r="F16" s="57">
        <v>609860</v>
      </c>
      <c r="G16" s="57">
        <v>621330</v>
      </c>
      <c r="H16" s="57">
        <v>650730</v>
      </c>
    </row>
    <row r="17" spans="1:8" ht="25.5" x14ac:dyDescent="0.25">
      <c r="A17" s="12">
        <v>7</v>
      </c>
      <c r="B17" s="12"/>
      <c r="C17" s="21" t="s">
        <v>8</v>
      </c>
      <c r="D17" s="64">
        <v>0</v>
      </c>
      <c r="E17" s="57">
        <v>0</v>
      </c>
      <c r="F17" s="57">
        <v>0</v>
      </c>
      <c r="G17" s="57">
        <v>0</v>
      </c>
      <c r="H17" s="57">
        <v>0</v>
      </c>
    </row>
    <row r="18" spans="1:8" ht="38.25" x14ac:dyDescent="0.25">
      <c r="A18" s="13"/>
      <c r="B18" s="13">
        <v>72</v>
      </c>
      <c r="C18" s="22" t="s">
        <v>26</v>
      </c>
      <c r="D18" s="64">
        <v>0</v>
      </c>
      <c r="E18" s="57">
        <v>0</v>
      </c>
      <c r="F18" s="57">
        <v>0</v>
      </c>
      <c r="G18" s="57">
        <v>0</v>
      </c>
      <c r="H18" s="61">
        <v>0</v>
      </c>
    </row>
    <row r="21" spans="1:8" ht="15.75" x14ac:dyDescent="0.25">
      <c r="A21" s="104" t="s">
        <v>39</v>
      </c>
      <c r="B21" s="122"/>
      <c r="C21" s="122"/>
      <c r="D21" s="122"/>
      <c r="E21" s="122"/>
      <c r="F21" s="122"/>
      <c r="G21" s="122"/>
      <c r="H21" s="122"/>
    </row>
    <row r="22" spans="1:8" ht="18" x14ac:dyDescent="0.25">
      <c r="A22" s="3"/>
      <c r="B22" s="3"/>
      <c r="C22" s="3"/>
      <c r="D22" s="54"/>
      <c r="E22" s="54"/>
      <c r="F22" s="54"/>
      <c r="G22" s="60"/>
      <c r="H22" s="60"/>
    </row>
    <row r="23" spans="1:8" ht="25.5" x14ac:dyDescent="0.25">
      <c r="A23" s="18" t="s">
        <v>5</v>
      </c>
      <c r="B23" s="17" t="s">
        <v>6</v>
      </c>
      <c r="C23" s="17" t="s">
        <v>9</v>
      </c>
      <c r="D23" s="62" t="s">
        <v>136</v>
      </c>
      <c r="E23" s="55" t="s">
        <v>133</v>
      </c>
      <c r="F23" s="55" t="s">
        <v>137</v>
      </c>
      <c r="G23" s="55" t="s">
        <v>126</v>
      </c>
      <c r="H23" s="55" t="s">
        <v>138</v>
      </c>
    </row>
    <row r="24" spans="1:8" x14ac:dyDescent="0.25">
      <c r="A24" s="30"/>
      <c r="B24" s="31"/>
      <c r="C24" s="29" t="s">
        <v>1</v>
      </c>
      <c r="D24" s="56">
        <f t="shared" ref="D24:E24" si="2">D25+D31</f>
        <v>2112210.8699999996</v>
      </c>
      <c r="E24" s="56">
        <f t="shared" si="2"/>
        <v>2821100</v>
      </c>
      <c r="F24" s="56">
        <f>F25+F31</f>
        <v>2499760</v>
      </c>
      <c r="G24" s="56">
        <f t="shared" ref="G24:H24" si="3">G25+G31</f>
        <v>2526030</v>
      </c>
      <c r="H24" s="56">
        <f t="shared" si="3"/>
        <v>2558930</v>
      </c>
    </row>
    <row r="25" spans="1:8" ht="15.75" customHeight="1" x14ac:dyDescent="0.25">
      <c r="A25" s="9">
        <v>3</v>
      </c>
      <c r="B25" s="9"/>
      <c r="C25" s="9" t="s">
        <v>10</v>
      </c>
      <c r="D25" s="93">
        <f t="shared" ref="D25:E25" si="4">D26+D27+D28+D29+D30</f>
        <v>2070238.5999999999</v>
      </c>
      <c r="E25" s="93">
        <f t="shared" si="4"/>
        <v>2766600</v>
      </c>
      <c r="F25" s="93">
        <f>F26+F27+F28+F29+F30</f>
        <v>2450360</v>
      </c>
      <c r="G25" s="93">
        <f t="shared" ref="G25:H25" si="5">G26+G27+G28+G29+G30</f>
        <v>2470530</v>
      </c>
      <c r="H25" s="93">
        <f t="shared" si="5"/>
        <v>2502130</v>
      </c>
    </row>
    <row r="26" spans="1:8" ht="15.75" customHeight="1" x14ac:dyDescent="0.25">
      <c r="A26" s="9"/>
      <c r="B26" s="13">
        <v>31</v>
      </c>
      <c r="C26" s="13" t="s">
        <v>11</v>
      </c>
      <c r="D26" s="64">
        <v>1682664.11</v>
      </c>
      <c r="E26" s="57">
        <v>2307800</v>
      </c>
      <c r="F26" s="57">
        <v>1993900</v>
      </c>
      <c r="G26" s="57">
        <v>2009500</v>
      </c>
      <c r="H26" s="57">
        <v>2029800</v>
      </c>
    </row>
    <row r="27" spans="1:8" x14ac:dyDescent="0.25">
      <c r="A27" s="10"/>
      <c r="B27" s="10">
        <v>32</v>
      </c>
      <c r="C27" s="10" t="s">
        <v>21</v>
      </c>
      <c r="D27" s="64">
        <v>324369.53999999998</v>
      </c>
      <c r="E27" s="57">
        <v>405600</v>
      </c>
      <c r="F27" s="57">
        <v>400560</v>
      </c>
      <c r="G27" s="57">
        <v>404030</v>
      </c>
      <c r="H27" s="57">
        <v>413130</v>
      </c>
    </row>
    <row r="28" spans="1:8" x14ac:dyDescent="0.25">
      <c r="A28" s="10"/>
      <c r="B28" s="10">
        <v>34</v>
      </c>
      <c r="C28" s="10" t="s">
        <v>69</v>
      </c>
      <c r="D28" s="64">
        <v>6520.14</v>
      </c>
      <c r="E28" s="57">
        <v>1600</v>
      </c>
      <c r="F28" s="57">
        <v>2500</v>
      </c>
      <c r="G28" s="57">
        <v>2500</v>
      </c>
      <c r="H28" s="57">
        <v>2500</v>
      </c>
    </row>
    <row r="29" spans="1:8" ht="38.25" x14ac:dyDescent="0.25">
      <c r="A29" s="10"/>
      <c r="B29" s="10">
        <v>37</v>
      </c>
      <c r="C29" s="45" t="s">
        <v>70</v>
      </c>
      <c r="D29" s="64">
        <v>55646.93</v>
      </c>
      <c r="E29" s="57">
        <v>50400</v>
      </c>
      <c r="F29" s="57">
        <v>52200</v>
      </c>
      <c r="G29" s="57">
        <v>53300</v>
      </c>
      <c r="H29" s="57">
        <v>55500</v>
      </c>
    </row>
    <row r="30" spans="1:8" x14ac:dyDescent="0.25">
      <c r="A30" s="10"/>
      <c r="B30" s="10">
        <v>38</v>
      </c>
      <c r="C30" s="45" t="s">
        <v>71</v>
      </c>
      <c r="D30" s="64">
        <v>1037.8800000000001</v>
      </c>
      <c r="E30" s="57">
        <v>1200</v>
      </c>
      <c r="F30" s="57">
        <v>1200</v>
      </c>
      <c r="G30" s="57">
        <v>1200</v>
      </c>
      <c r="H30" s="57">
        <v>1200</v>
      </c>
    </row>
    <row r="31" spans="1:8" ht="25.5" x14ac:dyDescent="0.25">
      <c r="A31" s="12">
        <v>4</v>
      </c>
      <c r="B31" s="12"/>
      <c r="C31" s="21" t="s">
        <v>12</v>
      </c>
      <c r="D31" s="93">
        <f t="shared" ref="D31:E31" si="6">D32</f>
        <v>41972.27</v>
      </c>
      <c r="E31" s="93">
        <f t="shared" si="6"/>
        <v>54500</v>
      </c>
      <c r="F31" s="93">
        <f>F32</f>
        <v>49400</v>
      </c>
      <c r="G31" s="93">
        <f t="shared" ref="G31:H31" si="7">G32</f>
        <v>55500</v>
      </c>
      <c r="H31" s="93">
        <f t="shared" si="7"/>
        <v>56800</v>
      </c>
    </row>
    <row r="32" spans="1:8" ht="38.25" x14ac:dyDescent="0.25">
      <c r="A32" s="13"/>
      <c r="B32" s="13">
        <v>42</v>
      </c>
      <c r="C32" s="22" t="s">
        <v>29</v>
      </c>
      <c r="D32" s="64">
        <v>41972.27</v>
      </c>
      <c r="E32" s="57">
        <v>54500</v>
      </c>
      <c r="F32" s="57">
        <v>49400</v>
      </c>
      <c r="G32" s="57">
        <v>55500</v>
      </c>
      <c r="H32" s="61">
        <v>56800</v>
      </c>
    </row>
  </sheetData>
  <mergeCells count="5">
    <mergeCell ref="A21:H21"/>
    <mergeCell ref="A1:H1"/>
    <mergeCell ref="A3:H3"/>
    <mergeCell ref="A5:H5"/>
    <mergeCell ref="A7:H7"/>
  </mergeCells>
  <pageMargins left="0.7" right="0.7" top="0.75" bottom="0.75" header="0.3" footer="0.3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4"/>
  <sheetViews>
    <sheetView topLeftCell="A4" workbookViewId="0">
      <selection activeCell="M9" sqref="M9"/>
    </sheetView>
  </sheetViews>
  <sheetFormatPr defaultRowHeight="15" x14ac:dyDescent="0.25"/>
  <cols>
    <col min="1" max="1" width="25.28515625" customWidth="1"/>
    <col min="2" max="6" width="25.28515625" style="59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90"/>
      <c r="H1" s="90"/>
      <c r="I1" s="90"/>
      <c r="J1" s="90"/>
    </row>
    <row r="2" spans="1:10" ht="18" customHeight="1" x14ac:dyDescent="0.25">
      <c r="A2" s="3"/>
      <c r="B2" s="54"/>
      <c r="C2" s="54"/>
      <c r="D2" s="54"/>
      <c r="E2" s="54"/>
      <c r="F2" s="54"/>
    </row>
    <row r="3" spans="1:10" ht="15.75" customHeight="1" x14ac:dyDescent="0.25">
      <c r="A3" s="104" t="s">
        <v>18</v>
      </c>
      <c r="B3" s="104"/>
      <c r="C3" s="104"/>
      <c r="D3" s="104"/>
      <c r="E3" s="104"/>
      <c r="F3" s="104"/>
    </row>
    <row r="4" spans="1:10" ht="18" x14ac:dyDescent="0.25">
      <c r="B4" s="54"/>
      <c r="C4" s="54"/>
      <c r="D4" s="54"/>
      <c r="E4" s="60"/>
      <c r="F4" s="60"/>
    </row>
    <row r="5" spans="1:10" ht="18" customHeight="1" x14ac:dyDescent="0.25">
      <c r="A5" s="104" t="s">
        <v>4</v>
      </c>
      <c r="B5" s="104"/>
      <c r="C5" s="104"/>
      <c r="D5" s="104"/>
      <c r="E5" s="104"/>
      <c r="F5" s="104"/>
    </row>
    <row r="6" spans="1:10" ht="18" x14ac:dyDescent="0.25">
      <c r="A6" s="3"/>
      <c r="B6" s="54"/>
      <c r="C6" s="54"/>
      <c r="D6" s="54"/>
      <c r="E6" s="60"/>
      <c r="F6" s="60"/>
    </row>
    <row r="7" spans="1:10" ht="15.75" customHeight="1" x14ac:dyDescent="0.25">
      <c r="A7" s="104" t="s">
        <v>40</v>
      </c>
      <c r="B7" s="104"/>
      <c r="C7" s="104"/>
      <c r="D7" s="104"/>
      <c r="E7" s="104"/>
      <c r="F7" s="104"/>
    </row>
    <row r="8" spans="1:10" ht="18" x14ac:dyDescent="0.25">
      <c r="A8" s="3"/>
      <c r="B8" s="54"/>
      <c r="C8" s="54"/>
      <c r="D8" s="54"/>
      <c r="E8" s="60"/>
      <c r="F8" s="60"/>
    </row>
    <row r="9" spans="1:10" ht="25.5" x14ac:dyDescent="0.25">
      <c r="A9" s="18" t="s">
        <v>42</v>
      </c>
      <c r="B9" s="62" t="s">
        <v>136</v>
      </c>
      <c r="C9" s="55" t="s">
        <v>133</v>
      </c>
      <c r="D9" s="55" t="s">
        <v>137</v>
      </c>
      <c r="E9" s="55" t="s">
        <v>126</v>
      </c>
      <c r="F9" s="55" t="s">
        <v>138</v>
      </c>
    </row>
    <row r="10" spans="1:10" x14ac:dyDescent="0.25">
      <c r="A10" s="32" t="s">
        <v>0</v>
      </c>
      <c r="B10" s="56">
        <f>B11+B14+B16+B18+B21+B23</f>
        <v>2133017.04</v>
      </c>
      <c r="C10" s="56">
        <f>C11+C14+C16+C18+C21+C23</f>
        <v>2813100</v>
      </c>
      <c r="D10" s="56">
        <f t="shared" ref="D10:F10" si="0">D11+D14+D16+D18+D21+D23</f>
        <v>2490760</v>
      </c>
      <c r="E10" s="56">
        <f t="shared" si="0"/>
        <v>2526030</v>
      </c>
      <c r="F10" s="56">
        <f t="shared" si="0"/>
        <v>2558930</v>
      </c>
    </row>
    <row r="11" spans="1:10" x14ac:dyDescent="0.25">
      <c r="A11" s="21" t="s">
        <v>47</v>
      </c>
      <c r="B11" s="56">
        <f t="shared" ref="B11:C11" si="1">B12+B13</f>
        <v>421625.22000000003</v>
      </c>
      <c r="C11" s="56">
        <f t="shared" si="1"/>
        <v>576600</v>
      </c>
      <c r="D11" s="56">
        <f>D12+D13</f>
        <v>609860</v>
      </c>
      <c r="E11" s="56">
        <f t="shared" ref="E11:F11" si="2">E12+E13</f>
        <v>621330</v>
      </c>
      <c r="F11" s="56">
        <f t="shared" si="2"/>
        <v>650730</v>
      </c>
    </row>
    <row r="12" spans="1:10" x14ac:dyDescent="0.25">
      <c r="A12" s="11" t="s">
        <v>48</v>
      </c>
      <c r="B12" s="57">
        <v>345688.59</v>
      </c>
      <c r="C12" s="57">
        <v>472800</v>
      </c>
      <c r="D12" s="57">
        <v>500160</v>
      </c>
      <c r="E12" s="57">
        <v>509530</v>
      </c>
      <c r="F12" s="57">
        <v>533830</v>
      </c>
    </row>
    <row r="13" spans="1:10" ht="25.5" x14ac:dyDescent="0.25">
      <c r="A13" s="15" t="s">
        <v>72</v>
      </c>
      <c r="B13" s="57">
        <v>75936.63</v>
      </c>
      <c r="C13" s="57">
        <v>103800</v>
      </c>
      <c r="D13" s="57">
        <v>109700</v>
      </c>
      <c r="E13" s="57">
        <v>111800</v>
      </c>
      <c r="F13" s="57">
        <v>116900</v>
      </c>
    </row>
    <row r="14" spans="1:10" x14ac:dyDescent="0.25">
      <c r="A14" s="53" t="s">
        <v>49</v>
      </c>
      <c r="B14" s="58">
        <f>B15</f>
        <v>14162.5</v>
      </c>
      <c r="C14" s="58">
        <f>C15</f>
        <v>20500</v>
      </c>
      <c r="D14" s="58">
        <f>D15</f>
        <v>20500</v>
      </c>
      <c r="E14" s="58">
        <f t="shared" ref="E14:F14" si="3">E15</f>
        <v>25500</v>
      </c>
      <c r="F14" s="58">
        <f t="shared" si="3"/>
        <v>25500</v>
      </c>
    </row>
    <row r="15" spans="1:10" x14ac:dyDescent="0.25">
      <c r="A15" s="45" t="s">
        <v>73</v>
      </c>
      <c r="B15" s="57">
        <v>14162.5</v>
      </c>
      <c r="C15" s="57">
        <v>20500</v>
      </c>
      <c r="D15" s="57">
        <v>20500</v>
      </c>
      <c r="E15" s="57">
        <v>25500</v>
      </c>
      <c r="F15" s="57">
        <v>25500</v>
      </c>
    </row>
    <row r="16" spans="1:10" ht="25.5" x14ac:dyDescent="0.25">
      <c r="A16" s="9" t="s">
        <v>45</v>
      </c>
      <c r="B16" s="58">
        <f>B17</f>
        <v>86010.27</v>
      </c>
      <c r="C16" s="58">
        <f>C17</f>
        <v>85600</v>
      </c>
      <c r="D16" s="58">
        <f t="shared" ref="D16:F16" si="4">D17</f>
        <v>103300</v>
      </c>
      <c r="E16" s="58">
        <f t="shared" si="4"/>
        <v>107300</v>
      </c>
      <c r="F16" s="58">
        <f t="shared" si="4"/>
        <v>107300</v>
      </c>
    </row>
    <row r="17" spans="1:6" ht="25.5" x14ac:dyDescent="0.25">
      <c r="A17" s="45" t="s">
        <v>46</v>
      </c>
      <c r="B17" s="57">
        <v>86010.27</v>
      </c>
      <c r="C17" s="57">
        <v>85600</v>
      </c>
      <c r="D17" s="57">
        <v>103300</v>
      </c>
      <c r="E17" s="57">
        <v>107300</v>
      </c>
      <c r="F17" s="57">
        <v>107300</v>
      </c>
    </row>
    <row r="18" spans="1:6" x14ac:dyDescent="0.25">
      <c r="A18" s="32" t="s">
        <v>43</v>
      </c>
      <c r="B18" s="58">
        <f>B19+B20</f>
        <v>1602069.95</v>
      </c>
      <c r="C18" s="58">
        <f t="shared" ref="C18:F18" si="5">C19+C20</f>
        <v>2122600</v>
      </c>
      <c r="D18" s="58">
        <f t="shared" si="5"/>
        <v>1750100</v>
      </c>
      <c r="E18" s="58">
        <f t="shared" si="5"/>
        <v>1764900</v>
      </c>
      <c r="F18" s="58">
        <f t="shared" si="5"/>
        <v>1768400</v>
      </c>
    </row>
    <row r="19" spans="1:6" x14ac:dyDescent="0.25">
      <c r="A19" s="10" t="s">
        <v>44</v>
      </c>
      <c r="B19" s="57">
        <v>1555861.73</v>
      </c>
      <c r="C19" s="57">
        <v>2053200</v>
      </c>
      <c r="D19" s="57">
        <v>1696500</v>
      </c>
      <c r="E19" s="57">
        <v>1734400</v>
      </c>
      <c r="F19" s="61">
        <v>1768400</v>
      </c>
    </row>
    <row r="20" spans="1:6" ht="25.5" x14ac:dyDescent="0.25">
      <c r="A20" s="45" t="s">
        <v>74</v>
      </c>
      <c r="B20" s="57">
        <v>46208.22</v>
      </c>
      <c r="C20" s="57">
        <v>69400</v>
      </c>
      <c r="D20" s="57">
        <v>53600</v>
      </c>
      <c r="E20" s="57">
        <v>30500</v>
      </c>
      <c r="F20" s="61">
        <v>0</v>
      </c>
    </row>
    <row r="21" spans="1:6" x14ac:dyDescent="0.25">
      <c r="A21" s="23" t="s">
        <v>76</v>
      </c>
      <c r="B21" s="58">
        <f>B22</f>
        <v>9149.1</v>
      </c>
      <c r="C21" s="58">
        <f t="shared" ref="C21:F21" si="6">C22</f>
        <v>7800</v>
      </c>
      <c r="D21" s="58">
        <f t="shared" si="6"/>
        <v>7000</v>
      </c>
      <c r="E21" s="58">
        <f t="shared" si="6"/>
        <v>7000</v>
      </c>
      <c r="F21" s="58">
        <f t="shared" si="6"/>
        <v>7000</v>
      </c>
    </row>
    <row r="22" spans="1:6" x14ac:dyDescent="0.25">
      <c r="A22" s="11" t="s">
        <v>75</v>
      </c>
      <c r="B22" s="57">
        <v>9149.1</v>
      </c>
      <c r="C22" s="57">
        <v>7800</v>
      </c>
      <c r="D22" s="57">
        <v>7000</v>
      </c>
      <c r="E22" s="57">
        <v>7000</v>
      </c>
      <c r="F22" s="61">
        <v>7000</v>
      </c>
    </row>
    <row r="23" spans="1:6" ht="25.5" x14ac:dyDescent="0.25">
      <c r="A23" s="53" t="s">
        <v>77</v>
      </c>
      <c r="B23" s="58">
        <f>B24</f>
        <v>0</v>
      </c>
      <c r="C23" s="58">
        <f t="shared" ref="C23:F23" si="7">C24</f>
        <v>0</v>
      </c>
      <c r="D23" s="58">
        <f t="shared" si="7"/>
        <v>0</v>
      </c>
      <c r="E23" s="58">
        <f t="shared" si="7"/>
        <v>0</v>
      </c>
      <c r="F23" s="58">
        <f t="shared" si="7"/>
        <v>0</v>
      </c>
    </row>
    <row r="24" spans="1:6" ht="25.5" x14ac:dyDescent="0.25">
      <c r="A24" s="15" t="s">
        <v>78</v>
      </c>
      <c r="B24" s="57">
        <v>0</v>
      </c>
      <c r="C24" s="57">
        <v>0</v>
      </c>
      <c r="D24" s="57">
        <v>0</v>
      </c>
      <c r="E24" s="57">
        <v>0</v>
      </c>
      <c r="F24" s="61">
        <v>0</v>
      </c>
    </row>
    <row r="27" spans="1:6" ht="15.75" customHeight="1" x14ac:dyDescent="0.25">
      <c r="A27" s="104" t="s">
        <v>41</v>
      </c>
      <c r="B27" s="104"/>
      <c r="C27" s="104"/>
      <c r="D27" s="104"/>
      <c r="E27" s="104"/>
      <c r="F27" s="104"/>
    </row>
    <row r="28" spans="1:6" ht="18" x14ac:dyDescent="0.25">
      <c r="A28" s="3"/>
      <c r="B28" s="54"/>
      <c r="C28" s="54"/>
      <c r="D28" s="54"/>
      <c r="E28" s="60"/>
      <c r="F28" s="60"/>
    </row>
    <row r="29" spans="1:6" ht="25.5" x14ac:dyDescent="0.25">
      <c r="A29" s="18" t="s">
        <v>42</v>
      </c>
      <c r="B29" s="62" t="s">
        <v>136</v>
      </c>
      <c r="C29" s="55" t="s">
        <v>133</v>
      </c>
      <c r="D29" s="55" t="s">
        <v>137</v>
      </c>
      <c r="E29" s="55" t="s">
        <v>126</v>
      </c>
      <c r="F29" s="55" t="s">
        <v>138</v>
      </c>
    </row>
    <row r="30" spans="1:6" x14ac:dyDescent="0.25">
      <c r="A30" s="32" t="s">
        <v>1</v>
      </c>
      <c r="B30" s="63">
        <f>B31+B34+B36+B38+B41+B43</f>
        <v>2112210.87</v>
      </c>
      <c r="C30" s="63">
        <f t="shared" ref="C30:F30" si="8">C31+C34+C36+C38+C41+C43</f>
        <v>2821100</v>
      </c>
      <c r="D30" s="63">
        <f t="shared" si="8"/>
        <v>2499760</v>
      </c>
      <c r="E30" s="63">
        <f t="shared" si="8"/>
        <v>2526030</v>
      </c>
      <c r="F30" s="63">
        <f t="shared" si="8"/>
        <v>2558930</v>
      </c>
    </row>
    <row r="31" spans="1:6" x14ac:dyDescent="0.25">
      <c r="A31" s="21" t="s">
        <v>47</v>
      </c>
      <c r="B31" s="56">
        <f>B32+B33</f>
        <v>413634.91</v>
      </c>
      <c r="C31" s="56">
        <f t="shared" ref="C31:F31" si="9">C32+C33</f>
        <v>576600</v>
      </c>
      <c r="D31" s="56">
        <f t="shared" si="9"/>
        <v>609860</v>
      </c>
      <c r="E31" s="56">
        <f t="shared" si="9"/>
        <v>621330</v>
      </c>
      <c r="F31" s="56">
        <f t="shared" si="9"/>
        <v>650730</v>
      </c>
    </row>
    <row r="32" spans="1:6" x14ac:dyDescent="0.25">
      <c r="A32" s="11" t="s">
        <v>48</v>
      </c>
      <c r="B32" s="57">
        <v>334094.68</v>
      </c>
      <c r="C32" s="57">
        <v>472800</v>
      </c>
      <c r="D32" s="57">
        <v>500160</v>
      </c>
      <c r="E32" s="57">
        <v>509530</v>
      </c>
      <c r="F32" s="57">
        <v>533830</v>
      </c>
    </row>
    <row r="33" spans="1:6" ht="25.5" x14ac:dyDescent="0.25">
      <c r="A33" s="15" t="s">
        <v>72</v>
      </c>
      <c r="B33" s="57">
        <v>79540.23</v>
      </c>
      <c r="C33" s="57">
        <v>103800</v>
      </c>
      <c r="D33" s="57">
        <v>109700</v>
      </c>
      <c r="E33" s="57">
        <v>111800</v>
      </c>
      <c r="F33" s="57">
        <v>116900</v>
      </c>
    </row>
    <row r="34" spans="1:6" x14ac:dyDescent="0.25">
      <c r="A34" s="53" t="s">
        <v>49</v>
      </c>
      <c r="B34" s="67">
        <f>B35</f>
        <v>15320.45</v>
      </c>
      <c r="C34" s="67">
        <f t="shared" ref="C34:F34" si="10">C35</f>
        <v>24500</v>
      </c>
      <c r="D34" s="67">
        <f t="shared" si="10"/>
        <v>25500</v>
      </c>
      <c r="E34" s="67">
        <f t="shared" si="10"/>
        <v>25500</v>
      </c>
      <c r="F34" s="67">
        <f t="shared" si="10"/>
        <v>25500</v>
      </c>
    </row>
    <row r="35" spans="1:6" x14ac:dyDescent="0.25">
      <c r="A35" s="45" t="s">
        <v>73</v>
      </c>
      <c r="B35" s="64">
        <v>15320.45</v>
      </c>
      <c r="C35" s="57">
        <v>24500</v>
      </c>
      <c r="D35" s="57">
        <v>25500</v>
      </c>
      <c r="E35" s="57">
        <v>25500</v>
      </c>
      <c r="F35" s="57">
        <v>25500</v>
      </c>
    </row>
    <row r="36" spans="1:6" ht="25.5" x14ac:dyDescent="0.25">
      <c r="A36" s="9" t="s">
        <v>45</v>
      </c>
      <c r="B36" s="67">
        <f>B37</f>
        <v>63087.43</v>
      </c>
      <c r="C36" s="67">
        <f t="shared" ref="C36:F36" si="11">C37</f>
        <v>89600</v>
      </c>
      <c r="D36" s="67">
        <f t="shared" si="11"/>
        <v>107300</v>
      </c>
      <c r="E36" s="67">
        <f t="shared" si="11"/>
        <v>107300</v>
      </c>
      <c r="F36" s="67">
        <f t="shared" si="11"/>
        <v>107300</v>
      </c>
    </row>
    <row r="37" spans="1:6" ht="25.5" x14ac:dyDescent="0.25">
      <c r="A37" s="45" t="s">
        <v>46</v>
      </c>
      <c r="B37" s="64">
        <v>63087.43</v>
      </c>
      <c r="C37" s="57">
        <v>89600</v>
      </c>
      <c r="D37" s="57">
        <v>107300</v>
      </c>
      <c r="E37" s="57">
        <v>107300</v>
      </c>
      <c r="F37" s="57">
        <v>107300</v>
      </c>
    </row>
    <row r="38" spans="1:6" x14ac:dyDescent="0.25">
      <c r="A38" s="32" t="s">
        <v>43</v>
      </c>
      <c r="B38" s="67">
        <f>B39+B40</f>
        <v>1611618.6</v>
      </c>
      <c r="C38" s="67">
        <f t="shared" ref="C38:F38" si="12">C39+C40</f>
        <v>2122600</v>
      </c>
      <c r="D38" s="67">
        <f t="shared" si="12"/>
        <v>1750100</v>
      </c>
      <c r="E38" s="67">
        <f t="shared" si="12"/>
        <v>1764900</v>
      </c>
      <c r="F38" s="67">
        <f t="shared" si="12"/>
        <v>1768400</v>
      </c>
    </row>
    <row r="39" spans="1:6" x14ac:dyDescent="0.25">
      <c r="A39" s="10" t="s">
        <v>44</v>
      </c>
      <c r="B39" s="64">
        <v>1561997.3</v>
      </c>
      <c r="C39" s="57">
        <v>2053200</v>
      </c>
      <c r="D39" s="57">
        <v>1696500</v>
      </c>
      <c r="E39" s="57">
        <v>1734400</v>
      </c>
      <c r="F39" s="61">
        <v>1768400</v>
      </c>
    </row>
    <row r="40" spans="1:6" ht="25.5" x14ac:dyDescent="0.25">
      <c r="A40" s="45" t="s">
        <v>74</v>
      </c>
      <c r="B40" s="64">
        <v>49621.3</v>
      </c>
      <c r="C40" s="57">
        <v>69400</v>
      </c>
      <c r="D40" s="57">
        <v>53600</v>
      </c>
      <c r="E40" s="57">
        <v>30500</v>
      </c>
      <c r="F40" s="61">
        <v>0</v>
      </c>
    </row>
    <row r="41" spans="1:6" x14ac:dyDescent="0.25">
      <c r="A41" s="23" t="s">
        <v>76</v>
      </c>
      <c r="B41" s="67">
        <f>B42</f>
        <v>8549.48</v>
      </c>
      <c r="C41" s="67">
        <f t="shared" ref="C41:F41" si="13">C42</f>
        <v>7800</v>
      </c>
      <c r="D41" s="67">
        <f t="shared" si="13"/>
        <v>7000</v>
      </c>
      <c r="E41" s="67">
        <f t="shared" si="13"/>
        <v>7000</v>
      </c>
      <c r="F41" s="67">
        <f t="shared" si="13"/>
        <v>7000</v>
      </c>
    </row>
    <row r="42" spans="1:6" x14ac:dyDescent="0.25">
      <c r="A42" s="11" t="s">
        <v>75</v>
      </c>
      <c r="B42" s="64">
        <v>8549.48</v>
      </c>
      <c r="C42" s="57">
        <v>7800</v>
      </c>
      <c r="D42" s="57">
        <v>7000</v>
      </c>
      <c r="E42" s="57">
        <v>7000</v>
      </c>
      <c r="F42" s="61">
        <v>7000</v>
      </c>
    </row>
    <row r="43" spans="1:6" ht="25.5" x14ac:dyDescent="0.25">
      <c r="A43" s="53" t="s">
        <v>77</v>
      </c>
      <c r="B43" s="58">
        <f t="shared" ref="B43:E43" si="14">B44</f>
        <v>0</v>
      </c>
      <c r="C43" s="58">
        <f t="shared" si="14"/>
        <v>0</v>
      </c>
      <c r="D43" s="58">
        <f t="shared" si="14"/>
        <v>0</v>
      </c>
      <c r="E43" s="58">
        <f t="shared" si="14"/>
        <v>0</v>
      </c>
      <c r="F43" s="58">
        <f>F44</f>
        <v>0</v>
      </c>
    </row>
    <row r="44" spans="1:6" ht="25.5" x14ac:dyDescent="0.25">
      <c r="A44" s="15" t="s">
        <v>78</v>
      </c>
      <c r="B44" s="64">
        <v>0</v>
      </c>
      <c r="C44" s="57">
        <v>0</v>
      </c>
      <c r="D44" s="57">
        <v>0</v>
      </c>
      <c r="E44" s="57">
        <v>0</v>
      </c>
      <c r="F44" s="61">
        <v>0</v>
      </c>
    </row>
  </sheetData>
  <mergeCells count="5">
    <mergeCell ref="A1:F1"/>
    <mergeCell ref="A3:F3"/>
    <mergeCell ref="A5:F5"/>
    <mergeCell ref="A7:F7"/>
    <mergeCell ref="A27:F27"/>
  </mergeCells>
  <phoneticPr fontId="21" type="noConversion"/>
  <pageMargins left="0.7" right="0.7" top="0.75" bottom="0.75" header="0.3" footer="0.3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5"/>
  <sheetViews>
    <sheetView workbookViewId="0">
      <selection activeCell="F13" sqref="F13"/>
    </sheetView>
  </sheetViews>
  <sheetFormatPr defaultRowHeight="15" x14ac:dyDescent="0.25"/>
  <cols>
    <col min="1" max="1" width="37.7109375" customWidth="1"/>
    <col min="2" max="6" width="25.28515625" style="59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90"/>
      <c r="H1" s="90"/>
      <c r="I1" s="90"/>
      <c r="J1" s="90"/>
    </row>
    <row r="2" spans="1:10" ht="18" customHeight="1" x14ac:dyDescent="0.25">
      <c r="A2" s="3"/>
      <c r="B2" s="54"/>
      <c r="C2" s="54"/>
      <c r="D2" s="54"/>
      <c r="E2" s="54"/>
      <c r="F2" s="54"/>
    </row>
    <row r="3" spans="1:10" ht="15.75" x14ac:dyDescent="0.25">
      <c r="A3" s="104" t="s">
        <v>18</v>
      </c>
      <c r="B3" s="123"/>
      <c r="C3" s="123"/>
      <c r="D3" s="123"/>
      <c r="E3" s="124"/>
      <c r="F3" s="124"/>
    </row>
    <row r="4" spans="1:10" ht="18" x14ac:dyDescent="0.25">
      <c r="A4" s="3"/>
      <c r="B4" s="54"/>
      <c r="C4" s="54"/>
      <c r="D4" s="54"/>
      <c r="E4" s="60"/>
      <c r="F4" s="60"/>
    </row>
    <row r="5" spans="1:10" ht="18" customHeight="1" x14ac:dyDescent="0.25">
      <c r="A5" s="104" t="s">
        <v>4</v>
      </c>
      <c r="B5" s="125"/>
      <c r="C5" s="125"/>
      <c r="D5" s="125"/>
      <c r="E5" s="125"/>
      <c r="F5" s="125"/>
    </row>
    <row r="6" spans="1:10" ht="18" x14ac:dyDescent="0.25">
      <c r="A6" s="3"/>
      <c r="B6" s="54"/>
      <c r="C6" s="54"/>
      <c r="D6" s="54"/>
      <c r="E6" s="60"/>
      <c r="F6" s="60"/>
    </row>
    <row r="7" spans="1:10" ht="15.75" x14ac:dyDescent="0.25">
      <c r="A7" s="104" t="s">
        <v>13</v>
      </c>
      <c r="B7" s="126"/>
      <c r="C7" s="126"/>
      <c r="D7" s="126"/>
      <c r="E7" s="126"/>
      <c r="F7" s="126"/>
    </row>
    <row r="8" spans="1:10" ht="18" x14ac:dyDescent="0.25">
      <c r="A8" s="3"/>
      <c r="B8" s="54"/>
      <c r="C8" s="54"/>
      <c r="D8" s="54"/>
      <c r="E8" s="60"/>
      <c r="F8" s="60"/>
    </row>
    <row r="9" spans="1:10" ht="25.5" x14ac:dyDescent="0.25">
      <c r="A9" s="18" t="s">
        <v>42</v>
      </c>
      <c r="B9" s="62" t="s">
        <v>136</v>
      </c>
      <c r="C9" s="55" t="s">
        <v>133</v>
      </c>
      <c r="D9" s="55" t="s">
        <v>137</v>
      </c>
      <c r="E9" s="55" t="s">
        <v>126</v>
      </c>
      <c r="F9" s="55" t="s">
        <v>138</v>
      </c>
    </row>
    <row r="10" spans="1:10" ht="15.75" customHeight="1" x14ac:dyDescent="0.25">
      <c r="A10" s="9" t="s">
        <v>14</v>
      </c>
      <c r="B10" s="67">
        <f>B11</f>
        <v>2112210.87</v>
      </c>
      <c r="C10" s="67">
        <f t="shared" ref="C10:F11" si="0">C11</f>
        <v>2821100</v>
      </c>
      <c r="D10" s="67">
        <f t="shared" si="0"/>
        <v>2499760</v>
      </c>
      <c r="E10" s="67">
        <f t="shared" si="0"/>
        <v>2526030</v>
      </c>
      <c r="F10" s="67">
        <f t="shared" si="0"/>
        <v>2558930</v>
      </c>
    </row>
    <row r="11" spans="1:10" ht="15.75" customHeight="1" x14ac:dyDescent="0.25">
      <c r="A11" s="9" t="s">
        <v>79</v>
      </c>
      <c r="B11" s="67">
        <f>B12</f>
        <v>2112210.87</v>
      </c>
      <c r="C11" s="67">
        <f t="shared" si="0"/>
        <v>2821100</v>
      </c>
      <c r="D11" s="67">
        <f t="shared" si="0"/>
        <v>2499760</v>
      </c>
      <c r="E11" s="67">
        <f t="shared" si="0"/>
        <v>2526030</v>
      </c>
      <c r="F11" s="67">
        <f t="shared" si="0"/>
        <v>2558930</v>
      </c>
    </row>
    <row r="12" spans="1:10" x14ac:dyDescent="0.25">
      <c r="A12" s="15" t="s">
        <v>80</v>
      </c>
      <c r="B12" s="64">
        <v>2112210.87</v>
      </c>
      <c r="C12" s="57">
        <v>2821100</v>
      </c>
      <c r="D12" s="57">
        <v>2499760</v>
      </c>
      <c r="E12" s="57">
        <v>2526030</v>
      </c>
      <c r="F12" s="57">
        <v>2558930</v>
      </c>
    </row>
    <row r="13" spans="1:10" x14ac:dyDescent="0.25">
      <c r="A13" s="14"/>
      <c r="B13" s="64"/>
      <c r="C13" s="57"/>
      <c r="D13" s="57"/>
      <c r="E13" s="57"/>
      <c r="F13" s="57"/>
    </row>
    <row r="14" spans="1:10" x14ac:dyDescent="0.25">
      <c r="A14" s="9"/>
      <c r="B14" s="64"/>
      <c r="C14" s="57"/>
      <c r="D14" s="57"/>
      <c r="E14" s="57"/>
      <c r="F14" s="61"/>
    </row>
    <row r="15" spans="1:10" x14ac:dyDescent="0.25">
      <c r="A15" s="16"/>
      <c r="B15" s="64"/>
      <c r="C15" s="57"/>
      <c r="D15" s="57"/>
      <c r="E15" s="57"/>
      <c r="F15" s="61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4"/>
  <sheetViews>
    <sheetView workbookViewId="0">
      <selection activeCell="D7" sqref="D7:H7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104"/>
      <c r="H1" s="104"/>
      <c r="I1" s="90"/>
      <c r="J1" s="90"/>
    </row>
    <row r="2" spans="1:10" ht="18" customHeight="1" x14ac:dyDescent="0.25">
      <c r="A2" s="3"/>
      <c r="B2" s="3"/>
      <c r="C2" s="3"/>
      <c r="D2" s="3"/>
      <c r="E2" s="3"/>
      <c r="F2" s="3"/>
      <c r="G2" s="3"/>
      <c r="H2" s="3"/>
    </row>
    <row r="3" spans="1:10" ht="15.75" customHeight="1" x14ac:dyDescent="0.25">
      <c r="A3" s="104" t="s">
        <v>18</v>
      </c>
      <c r="B3" s="104"/>
      <c r="C3" s="104"/>
      <c r="D3" s="104"/>
      <c r="E3" s="104"/>
      <c r="F3" s="104"/>
      <c r="G3" s="104"/>
      <c r="H3" s="104"/>
    </row>
    <row r="4" spans="1:10" ht="18" x14ac:dyDescent="0.25">
      <c r="A4" s="3"/>
      <c r="B4" s="3"/>
      <c r="C4" s="3"/>
      <c r="D4" s="3"/>
      <c r="E4" s="3"/>
      <c r="F4" s="3"/>
      <c r="G4" s="4"/>
      <c r="H4" s="4"/>
    </row>
    <row r="5" spans="1:10" ht="18" customHeight="1" x14ac:dyDescent="0.25">
      <c r="A5" s="104" t="s">
        <v>51</v>
      </c>
      <c r="B5" s="104"/>
      <c r="C5" s="104"/>
      <c r="D5" s="104"/>
      <c r="E5" s="104"/>
      <c r="F5" s="104"/>
      <c r="G5" s="104"/>
      <c r="H5" s="104"/>
    </row>
    <row r="6" spans="1:10" ht="18" x14ac:dyDescent="0.25">
      <c r="A6" s="3"/>
      <c r="B6" s="3"/>
      <c r="C6" s="3"/>
      <c r="D6" s="3"/>
      <c r="E6" s="3"/>
      <c r="F6" s="3"/>
      <c r="G6" s="4"/>
      <c r="H6" s="4"/>
    </row>
    <row r="7" spans="1:10" ht="25.5" x14ac:dyDescent="0.25">
      <c r="A7" s="18" t="s">
        <v>5</v>
      </c>
      <c r="B7" s="17" t="s">
        <v>6</v>
      </c>
      <c r="C7" s="17" t="s">
        <v>30</v>
      </c>
      <c r="D7" s="62" t="s">
        <v>136</v>
      </c>
      <c r="E7" s="55" t="s">
        <v>133</v>
      </c>
      <c r="F7" s="55" t="s">
        <v>137</v>
      </c>
      <c r="G7" s="55" t="s">
        <v>126</v>
      </c>
      <c r="H7" s="55" t="s">
        <v>138</v>
      </c>
    </row>
    <row r="8" spans="1:10" x14ac:dyDescent="0.25">
      <c r="A8" s="30"/>
      <c r="B8" s="31"/>
      <c r="C8" s="29" t="s">
        <v>53</v>
      </c>
      <c r="D8" s="91">
        <f>D10</f>
        <v>0</v>
      </c>
      <c r="E8" s="91">
        <f t="shared" ref="E8:H8" si="0">E10</f>
        <v>0</v>
      </c>
      <c r="F8" s="91">
        <f t="shared" si="0"/>
        <v>0</v>
      </c>
      <c r="G8" s="91">
        <f t="shared" si="0"/>
        <v>0</v>
      </c>
      <c r="H8" s="91">
        <f t="shared" si="0"/>
        <v>0</v>
      </c>
    </row>
    <row r="9" spans="1:10" ht="25.5" x14ac:dyDescent="0.25">
      <c r="A9" s="9">
        <v>8</v>
      </c>
      <c r="B9" s="9"/>
      <c r="C9" s="9" t="s">
        <v>15</v>
      </c>
      <c r="D9" s="6">
        <v>0</v>
      </c>
      <c r="E9" s="7">
        <v>0</v>
      </c>
      <c r="F9" s="7">
        <v>0</v>
      </c>
      <c r="G9" s="7">
        <v>0</v>
      </c>
      <c r="H9" s="7">
        <v>0</v>
      </c>
    </row>
    <row r="10" spans="1:10" x14ac:dyDescent="0.25">
      <c r="A10" s="9"/>
      <c r="B10" s="13">
        <v>84</v>
      </c>
      <c r="C10" s="13" t="s">
        <v>22</v>
      </c>
      <c r="D10" s="6">
        <v>0</v>
      </c>
      <c r="E10" s="7">
        <v>0</v>
      </c>
      <c r="F10" s="7">
        <v>0</v>
      </c>
      <c r="G10" s="7">
        <v>0</v>
      </c>
      <c r="H10" s="7"/>
    </row>
    <row r="11" spans="1:10" x14ac:dyDescent="0.25">
      <c r="A11" s="9"/>
      <c r="B11" s="13"/>
      <c r="C11" s="33"/>
      <c r="D11" s="6"/>
      <c r="E11" s="7"/>
      <c r="F11" s="7"/>
      <c r="G11" s="7"/>
      <c r="H11" s="7"/>
    </row>
    <row r="12" spans="1:10" x14ac:dyDescent="0.25">
      <c r="A12" s="9"/>
      <c r="B12" s="13"/>
      <c r="C12" s="29" t="s">
        <v>56</v>
      </c>
      <c r="D12" s="92">
        <f>D13</f>
        <v>0</v>
      </c>
      <c r="E12" s="92">
        <f t="shared" ref="E12:H12" si="1">E13</f>
        <v>0</v>
      </c>
      <c r="F12" s="92">
        <f t="shared" si="1"/>
        <v>0</v>
      </c>
      <c r="G12" s="92">
        <f t="shared" si="1"/>
        <v>0</v>
      </c>
      <c r="H12" s="92">
        <f t="shared" si="1"/>
        <v>0</v>
      </c>
    </row>
    <row r="13" spans="1:10" ht="25.5" x14ac:dyDescent="0.25">
      <c r="A13" s="12">
        <v>5</v>
      </c>
      <c r="B13" s="12"/>
      <c r="C13" s="21" t="s">
        <v>16</v>
      </c>
      <c r="D13" s="6">
        <v>0</v>
      </c>
      <c r="E13" s="7">
        <v>0</v>
      </c>
      <c r="F13" s="7">
        <v>0</v>
      </c>
      <c r="G13" s="7">
        <v>0</v>
      </c>
      <c r="H13" s="7">
        <v>0</v>
      </c>
    </row>
    <row r="14" spans="1:10" ht="25.5" x14ac:dyDescent="0.25">
      <c r="A14" s="13"/>
      <c r="B14" s="13">
        <v>54</v>
      </c>
      <c r="C14" s="22" t="s">
        <v>23</v>
      </c>
      <c r="D14" s="6">
        <v>0</v>
      </c>
      <c r="E14" s="7">
        <v>0</v>
      </c>
      <c r="F14" s="7">
        <v>0</v>
      </c>
      <c r="G14" s="7">
        <v>0</v>
      </c>
      <c r="H14" s="8">
        <v>0</v>
      </c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16"/>
  <sheetViews>
    <sheetView workbookViewId="0">
      <selection activeCell="J34" sqref="J34"/>
    </sheetView>
  </sheetViews>
  <sheetFormatPr defaultRowHeight="15" x14ac:dyDescent="0.25"/>
  <cols>
    <col min="1" max="6" width="25.28515625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90"/>
      <c r="H1" s="90"/>
      <c r="I1" s="90"/>
      <c r="J1" s="90"/>
    </row>
    <row r="2" spans="1:10" ht="18" customHeight="1" x14ac:dyDescent="0.25">
      <c r="A2" s="3"/>
      <c r="B2" s="3"/>
      <c r="C2" s="3"/>
      <c r="D2" s="3"/>
      <c r="E2" s="3"/>
      <c r="F2" s="3"/>
    </row>
    <row r="3" spans="1:10" ht="15.75" customHeight="1" x14ac:dyDescent="0.25">
      <c r="A3" s="104" t="s">
        <v>18</v>
      </c>
      <c r="B3" s="104"/>
      <c r="C3" s="104"/>
      <c r="D3" s="104"/>
      <c r="E3" s="104"/>
      <c r="F3" s="104"/>
    </row>
    <row r="4" spans="1:10" ht="18" x14ac:dyDescent="0.25">
      <c r="A4" s="3"/>
      <c r="B4" s="3"/>
      <c r="C4" s="3"/>
      <c r="D4" s="3"/>
      <c r="E4" s="4"/>
      <c r="F4" s="4"/>
    </row>
    <row r="5" spans="1:10" ht="18" customHeight="1" x14ac:dyDescent="0.25">
      <c r="A5" s="104" t="s">
        <v>52</v>
      </c>
      <c r="B5" s="104"/>
      <c r="C5" s="104"/>
      <c r="D5" s="104"/>
      <c r="E5" s="104"/>
      <c r="F5" s="104"/>
    </row>
    <row r="6" spans="1:10" ht="18" x14ac:dyDescent="0.25">
      <c r="A6" s="3"/>
      <c r="B6" s="3"/>
      <c r="C6" s="3"/>
      <c r="D6" s="3"/>
      <c r="E6" s="4"/>
      <c r="F6" s="4"/>
    </row>
    <row r="7" spans="1:10" ht="25.5" x14ac:dyDescent="0.25">
      <c r="A7" s="17" t="s">
        <v>42</v>
      </c>
      <c r="B7" s="62" t="s">
        <v>136</v>
      </c>
      <c r="C7" s="55" t="s">
        <v>133</v>
      </c>
      <c r="D7" s="55" t="s">
        <v>137</v>
      </c>
      <c r="E7" s="55" t="s">
        <v>126</v>
      </c>
      <c r="F7" s="55" t="s">
        <v>138</v>
      </c>
    </row>
    <row r="8" spans="1:10" x14ac:dyDescent="0.25">
      <c r="A8" s="9" t="s">
        <v>53</v>
      </c>
      <c r="B8" s="6">
        <f>B9</f>
        <v>0</v>
      </c>
      <c r="C8" s="6">
        <f t="shared" ref="C8:F9" si="0">C9</f>
        <v>0</v>
      </c>
      <c r="D8" s="6">
        <f t="shared" si="0"/>
        <v>0</v>
      </c>
      <c r="E8" s="6">
        <f t="shared" si="0"/>
        <v>0</v>
      </c>
      <c r="F8" s="6">
        <f t="shared" si="0"/>
        <v>0</v>
      </c>
    </row>
    <row r="9" spans="1:10" ht="25.5" x14ac:dyDescent="0.25">
      <c r="A9" s="9" t="s">
        <v>54</v>
      </c>
      <c r="B9" s="6">
        <f>B10</f>
        <v>0</v>
      </c>
      <c r="C9" s="6">
        <f t="shared" si="0"/>
        <v>0</v>
      </c>
      <c r="D9" s="6">
        <f t="shared" si="0"/>
        <v>0</v>
      </c>
      <c r="E9" s="6">
        <f t="shared" si="0"/>
        <v>0</v>
      </c>
      <c r="F9" s="6">
        <f t="shared" si="0"/>
        <v>0</v>
      </c>
    </row>
    <row r="10" spans="1:10" ht="25.5" x14ac:dyDescent="0.25">
      <c r="A10" s="15" t="s">
        <v>55</v>
      </c>
      <c r="B10" s="6">
        <v>0</v>
      </c>
      <c r="C10" s="7">
        <v>0</v>
      </c>
      <c r="D10" s="7">
        <v>0</v>
      </c>
      <c r="E10" s="7">
        <v>0</v>
      </c>
      <c r="F10" s="7">
        <v>0</v>
      </c>
    </row>
    <row r="11" spans="1:10" x14ac:dyDescent="0.25">
      <c r="A11" s="15"/>
      <c r="B11" s="6"/>
      <c r="C11" s="7"/>
      <c r="D11" s="7"/>
      <c r="E11" s="7"/>
      <c r="F11" s="7"/>
    </row>
    <row r="12" spans="1:10" x14ac:dyDescent="0.25">
      <c r="A12" s="9" t="s">
        <v>56</v>
      </c>
      <c r="B12" s="6">
        <f>B14+B16</f>
        <v>0</v>
      </c>
      <c r="C12" s="6">
        <f t="shared" ref="C12:F12" si="1">C14+C16</f>
        <v>0</v>
      </c>
      <c r="D12" s="6">
        <f t="shared" si="1"/>
        <v>0</v>
      </c>
      <c r="E12" s="6">
        <f t="shared" si="1"/>
        <v>0</v>
      </c>
      <c r="F12" s="6">
        <f t="shared" si="1"/>
        <v>0</v>
      </c>
    </row>
    <row r="13" spans="1:10" x14ac:dyDescent="0.25">
      <c r="A13" s="21" t="s">
        <v>47</v>
      </c>
      <c r="B13" s="6"/>
      <c r="C13" s="7"/>
      <c r="D13" s="7"/>
      <c r="E13" s="7"/>
      <c r="F13" s="7"/>
    </row>
    <row r="14" spans="1:10" x14ac:dyDescent="0.25">
      <c r="A14" s="11" t="s">
        <v>48</v>
      </c>
      <c r="B14" s="6">
        <v>0</v>
      </c>
      <c r="C14" s="7">
        <v>0</v>
      </c>
      <c r="D14" s="7">
        <v>0</v>
      </c>
      <c r="E14" s="7">
        <v>0</v>
      </c>
      <c r="F14" s="8">
        <v>0</v>
      </c>
    </row>
    <row r="15" spans="1:10" x14ac:dyDescent="0.25">
      <c r="A15" s="21" t="s">
        <v>49</v>
      </c>
      <c r="B15" s="6"/>
      <c r="C15" s="7"/>
      <c r="D15" s="7"/>
      <c r="E15" s="7"/>
      <c r="F15" s="8"/>
    </row>
    <row r="16" spans="1:10" x14ac:dyDescent="0.25">
      <c r="A16" s="11" t="s">
        <v>50</v>
      </c>
      <c r="B16" s="6">
        <v>0</v>
      </c>
      <c r="C16" s="7">
        <v>0</v>
      </c>
      <c r="D16" s="7">
        <v>0</v>
      </c>
      <c r="E16" s="7">
        <v>0</v>
      </c>
      <c r="F16" s="8">
        <v>0</v>
      </c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55"/>
  <sheetViews>
    <sheetView tabSelected="1" workbookViewId="0">
      <selection activeCell="M6" sqref="M6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style="59" customWidth="1"/>
  </cols>
  <sheetData>
    <row r="1" spans="1:10" ht="42" customHeight="1" x14ac:dyDescent="0.25">
      <c r="A1" s="104" t="s">
        <v>128</v>
      </c>
      <c r="B1" s="104"/>
      <c r="C1" s="104"/>
      <c r="D1" s="104"/>
      <c r="E1" s="104"/>
      <c r="F1" s="104"/>
      <c r="G1" s="104"/>
      <c r="H1" s="104"/>
      <c r="I1" s="104"/>
      <c r="J1" s="90"/>
    </row>
    <row r="2" spans="1:10" ht="18" x14ac:dyDescent="0.25">
      <c r="A2" s="3"/>
      <c r="B2" s="3"/>
      <c r="C2" s="3"/>
      <c r="D2" s="3"/>
      <c r="E2" s="54"/>
      <c r="F2" s="54"/>
      <c r="G2" s="54"/>
      <c r="H2" s="60"/>
      <c r="I2" s="60"/>
    </row>
    <row r="3" spans="1:10" ht="18" customHeight="1" x14ac:dyDescent="0.25">
      <c r="A3" s="104" t="s">
        <v>17</v>
      </c>
      <c r="B3" s="105"/>
      <c r="C3" s="105"/>
      <c r="D3" s="105"/>
      <c r="E3" s="125"/>
      <c r="F3" s="125"/>
      <c r="G3" s="125"/>
      <c r="H3" s="125"/>
      <c r="I3" s="125"/>
    </row>
    <row r="4" spans="1:10" ht="18" x14ac:dyDescent="0.25">
      <c r="A4" s="3"/>
      <c r="B4" s="3"/>
      <c r="C4" s="3"/>
      <c r="D4" s="3"/>
      <c r="E4" s="54"/>
      <c r="F4" s="54"/>
      <c r="G4" s="54"/>
      <c r="H4" s="60"/>
      <c r="I4" s="60"/>
    </row>
    <row r="5" spans="1:10" ht="25.5" x14ac:dyDescent="0.25">
      <c r="A5" s="139" t="s">
        <v>19</v>
      </c>
      <c r="B5" s="140"/>
      <c r="C5" s="141"/>
      <c r="D5" s="17" t="s">
        <v>20</v>
      </c>
      <c r="E5" s="62" t="s">
        <v>136</v>
      </c>
      <c r="F5" s="55" t="s">
        <v>133</v>
      </c>
      <c r="G5" s="55" t="s">
        <v>137</v>
      </c>
      <c r="H5" s="55" t="s">
        <v>126</v>
      </c>
      <c r="I5" s="55" t="s">
        <v>138</v>
      </c>
    </row>
    <row r="6" spans="1:10" ht="25.5" x14ac:dyDescent="0.25">
      <c r="A6" s="127" t="s">
        <v>81</v>
      </c>
      <c r="B6" s="128"/>
      <c r="C6" s="129"/>
      <c r="D6" s="49" t="s">
        <v>82</v>
      </c>
      <c r="E6" s="67">
        <f>E7+E34+E42+E55+E75+E79+E83+E88+E93+E98+E119+E123+E127+E134+E142</f>
        <v>2112210.8699999996</v>
      </c>
      <c r="F6" s="67">
        <f>F7+F34+F42+F55+F75+F79+F83+F88+F93+F98+F119+F123+F127+F134+F142</f>
        <v>2821100</v>
      </c>
      <c r="G6" s="67">
        <f>G7+G34+G42+G55+G75+G79+G83+G88+G93+G98+G119+G123+G127+G134+G142</f>
        <v>2499760</v>
      </c>
      <c r="H6" s="67">
        <f>H7+H34+H42+H55+H75+H79+H83+H88+H93+H98+H119+H123+H127+H134+H142</f>
        <v>2526030</v>
      </c>
      <c r="I6" s="67">
        <f>I7+I34+I42+I55+I75+I79+I83+I88+I93+I98+I119+I123+I127+I134+I142</f>
        <v>2558930</v>
      </c>
    </row>
    <row r="7" spans="1:10" ht="25.5" x14ac:dyDescent="0.25">
      <c r="A7" s="127" t="s">
        <v>83</v>
      </c>
      <c r="B7" s="128"/>
      <c r="C7" s="129"/>
      <c r="D7" s="49" t="s">
        <v>84</v>
      </c>
      <c r="E7" s="67">
        <f>E8+E11+E15+E20+E23+E31+E28</f>
        <v>1561183.47</v>
      </c>
      <c r="F7" s="67">
        <f>F8+F11+F15+F20+F23+F31+F28</f>
        <v>2087100</v>
      </c>
      <c r="G7" s="67">
        <f t="shared" ref="G7:I7" si="0">G8+G11+G15+G20+G23+G31+G28</f>
        <v>1719290</v>
      </c>
      <c r="H7" s="67">
        <f t="shared" si="0"/>
        <v>1762200</v>
      </c>
      <c r="I7" s="67">
        <f t="shared" si="0"/>
        <v>1807700</v>
      </c>
    </row>
    <row r="8" spans="1:10" ht="15" customHeight="1" x14ac:dyDescent="0.25">
      <c r="A8" s="130" t="s">
        <v>85</v>
      </c>
      <c r="B8" s="131"/>
      <c r="C8" s="132"/>
      <c r="D8" s="52" t="s">
        <v>86</v>
      </c>
      <c r="E8" s="67">
        <f>E9</f>
        <v>16365.34</v>
      </c>
      <c r="F8" s="67">
        <f t="shared" ref="F8:F9" si="1">F9</f>
        <v>42100</v>
      </c>
      <c r="G8" s="67">
        <f t="shared" ref="G8:G9" si="2">G9</f>
        <v>33390</v>
      </c>
      <c r="H8" s="67">
        <f t="shared" ref="H8:H9" si="3">H9</f>
        <v>34000</v>
      </c>
      <c r="I8" s="67">
        <f t="shared" ref="I8:I9" si="4">I9</f>
        <v>35600</v>
      </c>
    </row>
    <row r="9" spans="1:10" x14ac:dyDescent="0.25">
      <c r="A9" s="133">
        <v>3</v>
      </c>
      <c r="B9" s="134"/>
      <c r="C9" s="135"/>
      <c r="D9" s="48" t="s">
        <v>10</v>
      </c>
      <c r="E9" s="68">
        <f>E10</f>
        <v>16365.34</v>
      </c>
      <c r="F9" s="68">
        <f t="shared" si="1"/>
        <v>42100</v>
      </c>
      <c r="G9" s="68">
        <f t="shared" si="2"/>
        <v>33390</v>
      </c>
      <c r="H9" s="68">
        <f t="shared" si="3"/>
        <v>34000</v>
      </c>
      <c r="I9" s="68">
        <f t="shared" si="4"/>
        <v>35600</v>
      </c>
    </row>
    <row r="10" spans="1:10" x14ac:dyDescent="0.25">
      <c r="A10" s="136">
        <v>32</v>
      </c>
      <c r="B10" s="137"/>
      <c r="C10" s="138"/>
      <c r="D10" s="48" t="s">
        <v>21</v>
      </c>
      <c r="E10" s="64">
        <v>16365.34</v>
      </c>
      <c r="F10" s="57">
        <v>42100</v>
      </c>
      <c r="G10" s="57">
        <v>33390</v>
      </c>
      <c r="H10" s="57">
        <v>34000</v>
      </c>
      <c r="I10" s="61">
        <v>35600</v>
      </c>
    </row>
    <row r="11" spans="1:10" ht="38.25" x14ac:dyDescent="0.25">
      <c r="A11" s="130" t="s">
        <v>87</v>
      </c>
      <c r="B11" s="131"/>
      <c r="C11" s="132"/>
      <c r="D11" s="52" t="s">
        <v>88</v>
      </c>
      <c r="E11" s="67">
        <f>E12</f>
        <v>79540.23000000001</v>
      </c>
      <c r="F11" s="67">
        <f t="shared" ref="F11:I11" si="5">F12</f>
        <v>99800</v>
      </c>
      <c r="G11" s="67">
        <f t="shared" si="5"/>
        <v>99800</v>
      </c>
      <c r="H11" s="67">
        <f t="shared" si="5"/>
        <v>101800</v>
      </c>
      <c r="I11" s="67">
        <f t="shared" si="5"/>
        <v>106400</v>
      </c>
    </row>
    <row r="12" spans="1:10" ht="15" customHeight="1" x14ac:dyDescent="0.25">
      <c r="A12" s="50">
        <v>3</v>
      </c>
      <c r="B12" s="51"/>
      <c r="C12" s="52"/>
      <c r="D12" s="48" t="s">
        <v>10</v>
      </c>
      <c r="E12" s="68">
        <f>E13+E14</f>
        <v>79540.23000000001</v>
      </c>
      <c r="F12" s="68">
        <f t="shared" ref="F12:I12" si="6">F13+F14</f>
        <v>99800</v>
      </c>
      <c r="G12" s="68">
        <f t="shared" si="6"/>
        <v>99800</v>
      </c>
      <c r="H12" s="68">
        <f t="shared" si="6"/>
        <v>101800</v>
      </c>
      <c r="I12" s="68">
        <f t="shared" si="6"/>
        <v>106400</v>
      </c>
    </row>
    <row r="13" spans="1:10" ht="14.25" customHeight="1" x14ac:dyDescent="0.25">
      <c r="A13" s="50"/>
      <c r="B13" s="51">
        <v>32</v>
      </c>
      <c r="C13" s="52"/>
      <c r="D13" s="52" t="s">
        <v>21</v>
      </c>
      <c r="E13" s="64">
        <v>76890.41</v>
      </c>
      <c r="F13" s="57">
        <v>98300</v>
      </c>
      <c r="G13" s="57">
        <v>98300</v>
      </c>
      <c r="H13" s="57">
        <v>100300</v>
      </c>
      <c r="I13" s="61">
        <v>104900</v>
      </c>
    </row>
    <row r="14" spans="1:10" x14ac:dyDescent="0.25">
      <c r="A14" s="50"/>
      <c r="B14" s="51">
        <v>34</v>
      </c>
      <c r="C14" s="52"/>
      <c r="D14" s="52" t="s">
        <v>69</v>
      </c>
      <c r="E14" s="64">
        <v>2649.82</v>
      </c>
      <c r="F14" s="57">
        <v>1500</v>
      </c>
      <c r="G14" s="57">
        <v>1500</v>
      </c>
      <c r="H14" s="57">
        <v>1500</v>
      </c>
      <c r="I14" s="61">
        <v>1500</v>
      </c>
    </row>
    <row r="15" spans="1:10" x14ac:dyDescent="0.25">
      <c r="A15" s="130" t="s">
        <v>89</v>
      </c>
      <c r="B15" s="131"/>
      <c r="C15" s="132"/>
      <c r="D15" s="52" t="s">
        <v>90</v>
      </c>
      <c r="E15" s="67">
        <f>E16</f>
        <v>12402.53</v>
      </c>
      <c r="F15" s="67">
        <f t="shared" ref="F15:I15" si="7">F16</f>
        <v>18200</v>
      </c>
      <c r="G15" s="67">
        <f t="shared" si="7"/>
        <v>18500</v>
      </c>
      <c r="H15" s="67">
        <f t="shared" si="7"/>
        <v>18500</v>
      </c>
      <c r="I15" s="67">
        <f t="shared" si="7"/>
        <v>18500</v>
      </c>
    </row>
    <row r="16" spans="1:10" x14ac:dyDescent="0.25">
      <c r="A16" s="50">
        <v>3</v>
      </c>
      <c r="B16" s="51"/>
      <c r="C16" s="52"/>
      <c r="D16" s="48" t="s">
        <v>10</v>
      </c>
      <c r="E16" s="68">
        <f>E18+E19+E17</f>
        <v>12402.53</v>
      </c>
      <c r="F16" s="68">
        <f t="shared" ref="F16:I16" si="8">F18+F19+F17</f>
        <v>18200</v>
      </c>
      <c r="G16" s="68">
        <f t="shared" si="8"/>
        <v>18500</v>
      </c>
      <c r="H16" s="68">
        <f t="shared" si="8"/>
        <v>18500</v>
      </c>
      <c r="I16" s="68">
        <f t="shared" si="8"/>
        <v>18500</v>
      </c>
    </row>
    <row r="17" spans="1:9" x14ac:dyDescent="0.25">
      <c r="A17" s="94"/>
      <c r="B17" s="95">
        <v>31</v>
      </c>
      <c r="C17" s="96"/>
      <c r="D17" s="96" t="s">
        <v>11</v>
      </c>
      <c r="E17" s="64">
        <v>176.43</v>
      </c>
      <c r="F17" s="64">
        <v>0</v>
      </c>
      <c r="G17" s="64">
        <v>0</v>
      </c>
      <c r="H17" s="64">
        <v>0</v>
      </c>
      <c r="I17" s="64">
        <v>0</v>
      </c>
    </row>
    <row r="18" spans="1:9" ht="15" customHeight="1" x14ac:dyDescent="0.25">
      <c r="A18" s="50"/>
      <c r="B18" s="51">
        <v>32</v>
      </c>
      <c r="C18" s="52"/>
      <c r="D18" s="52" t="s">
        <v>21</v>
      </c>
      <c r="E18" s="64">
        <v>12226.1</v>
      </c>
      <c r="F18" s="57">
        <v>18100</v>
      </c>
      <c r="G18" s="57">
        <v>17500</v>
      </c>
      <c r="H18" s="57">
        <v>17500</v>
      </c>
      <c r="I18" s="61">
        <v>17500</v>
      </c>
    </row>
    <row r="19" spans="1:9" ht="15" customHeight="1" x14ac:dyDescent="0.25">
      <c r="A19" s="50"/>
      <c r="B19" s="51">
        <v>34</v>
      </c>
      <c r="C19" s="52"/>
      <c r="D19" s="52" t="s">
        <v>69</v>
      </c>
      <c r="E19" s="64">
        <v>0</v>
      </c>
      <c r="F19" s="57">
        <v>100</v>
      </c>
      <c r="G19" s="57">
        <v>1000</v>
      </c>
      <c r="H19" s="57">
        <v>1000</v>
      </c>
      <c r="I19" s="61">
        <v>1000</v>
      </c>
    </row>
    <row r="20" spans="1:9" ht="25.5" x14ac:dyDescent="0.25">
      <c r="A20" s="130" t="s">
        <v>91</v>
      </c>
      <c r="B20" s="131"/>
      <c r="C20" s="132"/>
      <c r="D20" s="52" t="s">
        <v>92</v>
      </c>
      <c r="E20" s="67">
        <f>E21</f>
        <v>7575.19</v>
      </c>
      <c r="F20" s="67">
        <f t="shared" ref="F20:F21" si="9">F21</f>
        <v>0</v>
      </c>
      <c r="G20" s="67">
        <f t="shared" ref="G20:G21" si="10">G21</f>
        <v>2200</v>
      </c>
      <c r="H20" s="67">
        <f t="shared" ref="H20:H21" si="11">H21</f>
        <v>2200</v>
      </c>
      <c r="I20" s="67">
        <f t="shared" ref="I20:I21" si="12">I21</f>
        <v>2200</v>
      </c>
    </row>
    <row r="21" spans="1:9" x14ac:dyDescent="0.25">
      <c r="A21" s="50">
        <v>3</v>
      </c>
      <c r="B21" s="51"/>
      <c r="C21" s="52"/>
      <c r="D21" s="48" t="s">
        <v>10</v>
      </c>
      <c r="E21" s="68">
        <f>E22</f>
        <v>7575.19</v>
      </c>
      <c r="F21" s="68">
        <f t="shared" si="9"/>
        <v>0</v>
      </c>
      <c r="G21" s="68">
        <f t="shared" si="10"/>
        <v>2200</v>
      </c>
      <c r="H21" s="68">
        <f t="shared" si="11"/>
        <v>2200</v>
      </c>
      <c r="I21" s="68">
        <f t="shared" si="12"/>
        <v>2200</v>
      </c>
    </row>
    <row r="22" spans="1:9" x14ac:dyDescent="0.25">
      <c r="A22" s="50"/>
      <c r="B22" s="51">
        <v>32</v>
      </c>
      <c r="C22" s="52"/>
      <c r="D22" s="52" t="s">
        <v>21</v>
      </c>
      <c r="E22" s="64">
        <v>7575.19</v>
      </c>
      <c r="F22" s="57">
        <v>0</v>
      </c>
      <c r="G22" s="57">
        <v>2200</v>
      </c>
      <c r="H22" s="57">
        <v>2200</v>
      </c>
      <c r="I22" s="61">
        <v>2200</v>
      </c>
    </row>
    <row r="23" spans="1:9" ht="25.5" x14ac:dyDescent="0.25">
      <c r="A23" s="130" t="s">
        <v>93</v>
      </c>
      <c r="B23" s="131"/>
      <c r="C23" s="132"/>
      <c r="D23" s="52" t="s">
        <v>94</v>
      </c>
      <c r="E23" s="67">
        <f>E24</f>
        <v>1439473.69</v>
      </c>
      <c r="F23" s="67">
        <f t="shared" ref="F23:I23" si="13">F24</f>
        <v>1920200</v>
      </c>
      <c r="G23" s="67">
        <f t="shared" si="13"/>
        <v>1558400</v>
      </c>
      <c r="H23" s="67">
        <f t="shared" si="13"/>
        <v>1598700</v>
      </c>
      <c r="I23" s="67">
        <f t="shared" si="13"/>
        <v>1638000</v>
      </c>
    </row>
    <row r="24" spans="1:9" x14ac:dyDescent="0.25">
      <c r="A24" s="50">
        <v>3</v>
      </c>
      <c r="B24" s="51"/>
      <c r="C24" s="52"/>
      <c r="D24" s="48" t="s">
        <v>10</v>
      </c>
      <c r="E24" s="68">
        <f>E25+E26+E27</f>
        <v>1439473.69</v>
      </c>
      <c r="F24" s="68">
        <f t="shared" ref="F24:I24" si="14">F25+F26+F27</f>
        <v>1920200</v>
      </c>
      <c r="G24" s="68">
        <f t="shared" si="14"/>
        <v>1558400</v>
      </c>
      <c r="H24" s="68">
        <f t="shared" si="14"/>
        <v>1598700</v>
      </c>
      <c r="I24" s="68">
        <f t="shared" si="14"/>
        <v>1638000</v>
      </c>
    </row>
    <row r="25" spans="1:9" x14ac:dyDescent="0.25">
      <c r="A25" s="50"/>
      <c r="B25" s="51">
        <v>31</v>
      </c>
      <c r="C25" s="52"/>
      <c r="D25" s="52" t="s">
        <v>11</v>
      </c>
      <c r="E25" s="64">
        <v>1380106.48</v>
      </c>
      <c r="F25" s="57">
        <v>1867000</v>
      </c>
      <c r="G25" s="57">
        <v>1514300</v>
      </c>
      <c r="H25" s="57">
        <v>1553500</v>
      </c>
      <c r="I25" s="61">
        <v>1591400</v>
      </c>
    </row>
    <row r="26" spans="1:9" x14ac:dyDescent="0.25">
      <c r="A26" s="50"/>
      <c r="B26" s="51">
        <v>32</v>
      </c>
      <c r="C26" s="52"/>
      <c r="D26" s="52" t="s">
        <v>21</v>
      </c>
      <c r="E26" s="64">
        <v>55496.89</v>
      </c>
      <c r="F26" s="57">
        <v>53200</v>
      </c>
      <c r="G26" s="57">
        <v>44100</v>
      </c>
      <c r="H26" s="57">
        <v>45200</v>
      </c>
      <c r="I26" s="61">
        <v>46600</v>
      </c>
    </row>
    <row r="27" spans="1:9" x14ac:dyDescent="0.25">
      <c r="A27" s="50"/>
      <c r="B27" s="51">
        <v>34</v>
      </c>
      <c r="C27" s="52"/>
      <c r="D27" s="52" t="s">
        <v>69</v>
      </c>
      <c r="E27" s="64">
        <v>3870.32</v>
      </c>
      <c r="F27" s="57">
        <v>0</v>
      </c>
      <c r="G27" s="57">
        <v>0</v>
      </c>
      <c r="H27" s="57">
        <v>0</v>
      </c>
      <c r="I27" s="61">
        <v>0</v>
      </c>
    </row>
    <row r="28" spans="1:9" ht="25.5" x14ac:dyDescent="0.25">
      <c r="A28" s="130" t="s">
        <v>113</v>
      </c>
      <c r="B28" s="131"/>
      <c r="C28" s="132"/>
      <c r="D28" s="96" t="s">
        <v>114</v>
      </c>
      <c r="E28" s="67">
        <f>E29</f>
        <v>186.11</v>
      </c>
      <c r="F28" s="67">
        <f t="shared" ref="F28:I29" si="15">F29</f>
        <v>0</v>
      </c>
      <c r="G28" s="67">
        <f t="shared" si="15"/>
        <v>0</v>
      </c>
      <c r="H28" s="67">
        <f t="shared" si="15"/>
        <v>0</v>
      </c>
      <c r="I28" s="67">
        <f t="shared" si="15"/>
        <v>0</v>
      </c>
    </row>
    <row r="29" spans="1:9" x14ac:dyDescent="0.25">
      <c r="A29" s="94">
        <v>3</v>
      </c>
      <c r="B29" s="95"/>
      <c r="C29" s="96"/>
      <c r="D29" s="99" t="s">
        <v>10</v>
      </c>
      <c r="E29" s="68">
        <f>E30</f>
        <v>186.11</v>
      </c>
      <c r="F29" s="68">
        <f t="shared" si="15"/>
        <v>0</v>
      </c>
      <c r="G29" s="68">
        <f t="shared" si="15"/>
        <v>0</v>
      </c>
      <c r="H29" s="68">
        <f t="shared" si="15"/>
        <v>0</v>
      </c>
      <c r="I29" s="68">
        <f t="shared" si="15"/>
        <v>0</v>
      </c>
    </row>
    <row r="30" spans="1:9" x14ac:dyDescent="0.25">
      <c r="A30" s="94"/>
      <c r="B30" s="95">
        <v>32</v>
      </c>
      <c r="C30" s="96"/>
      <c r="D30" s="96" t="s">
        <v>21</v>
      </c>
      <c r="E30" s="64">
        <v>186.11</v>
      </c>
      <c r="F30" s="64">
        <v>0</v>
      </c>
      <c r="G30" s="64">
        <v>0</v>
      </c>
      <c r="H30" s="64">
        <v>0</v>
      </c>
      <c r="I30" s="72">
        <v>0</v>
      </c>
    </row>
    <row r="31" spans="1:9" x14ac:dyDescent="0.25">
      <c r="A31" s="130" t="s">
        <v>95</v>
      </c>
      <c r="B31" s="131"/>
      <c r="C31" s="132"/>
      <c r="D31" s="52" t="s">
        <v>96</v>
      </c>
      <c r="E31" s="67">
        <f>E32</f>
        <v>5640.38</v>
      </c>
      <c r="F31" s="67">
        <f t="shared" ref="F31:F32" si="16">F32</f>
        <v>6800</v>
      </c>
      <c r="G31" s="67">
        <f t="shared" ref="G31:G32" si="17">G32</f>
        <v>7000</v>
      </c>
      <c r="H31" s="67">
        <f t="shared" ref="H31:H32" si="18">H32</f>
        <v>7000</v>
      </c>
      <c r="I31" s="67">
        <f t="shared" ref="I31:I32" si="19">I32</f>
        <v>7000</v>
      </c>
    </row>
    <row r="32" spans="1:9" x14ac:dyDescent="0.25">
      <c r="A32" s="50">
        <v>3</v>
      </c>
      <c r="B32" s="51"/>
      <c r="C32" s="52"/>
      <c r="D32" s="48" t="s">
        <v>10</v>
      </c>
      <c r="E32" s="68">
        <f>E33</f>
        <v>5640.38</v>
      </c>
      <c r="F32" s="68">
        <f t="shared" si="16"/>
        <v>6800</v>
      </c>
      <c r="G32" s="68">
        <f t="shared" si="17"/>
        <v>7000</v>
      </c>
      <c r="H32" s="68">
        <f t="shared" si="18"/>
        <v>7000</v>
      </c>
      <c r="I32" s="68">
        <f t="shared" si="19"/>
        <v>7000</v>
      </c>
    </row>
    <row r="33" spans="1:9" x14ac:dyDescent="0.25">
      <c r="A33" s="50"/>
      <c r="B33" s="51">
        <v>32</v>
      </c>
      <c r="C33" s="52"/>
      <c r="D33" s="52" t="s">
        <v>21</v>
      </c>
      <c r="E33" s="64">
        <v>5640.38</v>
      </c>
      <c r="F33" s="57">
        <v>6800</v>
      </c>
      <c r="G33" s="57">
        <v>7000</v>
      </c>
      <c r="H33" s="57">
        <v>7000</v>
      </c>
      <c r="I33" s="61">
        <v>7000</v>
      </c>
    </row>
    <row r="34" spans="1:9" x14ac:dyDescent="0.25">
      <c r="A34" s="127" t="s">
        <v>97</v>
      </c>
      <c r="B34" s="128"/>
      <c r="C34" s="129"/>
      <c r="D34" s="49" t="s">
        <v>98</v>
      </c>
      <c r="E34" s="67">
        <f>E35+E39</f>
        <v>230344.04</v>
      </c>
      <c r="F34" s="67">
        <f t="shared" ref="F34:I34" si="20">F35+F39</f>
        <v>287200</v>
      </c>
      <c r="G34" s="67">
        <f t="shared" si="20"/>
        <v>303700</v>
      </c>
      <c r="H34" s="67">
        <f t="shared" si="20"/>
        <v>308500</v>
      </c>
      <c r="I34" s="67">
        <f t="shared" si="20"/>
        <v>321000</v>
      </c>
    </row>
    <row r="35" spans="1:9" x14ac:dyDescent="0.25">
      <c r="A35" s="130" t="s">
        <v>85</v>
      </c>
      <c r="B35" s="131"/>
      <c r="C35" s="132"/>
      <c r="D35" s="52" t="s">
        <v>86</v>
      </c>
      <c r="E35" s="67">
        <f>E36</f>
        <v>192098.91</v>
      </c>
      <c r="F35" s="67">
        <f t="shared" ref="F35:I35" si="21">F36</f>
        <v>244200</v>
      </c>
      <c r="G35" s="67">
        <f t="shared" si="21"/>
        <v>253200</v>
      </c>
      <c r="H35" s="67">
        <f t="shared" si="21"/>
        <v>258000</v>
      </c>
      <c r="I35" s="67">
        <f t="shared" si="21"/>
        <v>270500</v>
      </c>
    </row>
    <row r="36" spans="1:9" x14ac:dyDescent="0.25">
      <c r="A36" s="50">
        <v>3</v>
      </c>
      <c r="B36" s="51"/>
      <c r="C36" s="52"/>
      <c r="D36" s="48" t="s">
        <v>10</v>
      </c>
      <c r="E36" s="68">
        <f>E37+E38</f>
        <v>192098.91</v>
      </c>
      <c r="F36" s="68">
        <f t="shared" ref="F36:I36" si="22">F37+F38</f>
        <v>244200</v>
      </c>
      <c r="G36" s="68">
        <f t="shared" si="22"/>
        <v>253200</v>
      </c>
      <c r="H36" s="68">
        <f t="shared" si="22"/>
        <v>258000</v>
      </c>
      <c r="I36" s="68">
        <f t="shared" si="22"/>
        <v>270500</v>
      </c>
    </row>
    <row r="37" spans="1:9" x14ac:dyDescent="0.25">
      <c r="A37" s="50"/>
      <c r="B37" s="51">
        <v>31</v>
      </c>
      <c r="C37" s="52"/>
      <c r="D37" s="52" t="s">
        <v>11</v>
      </c>
      <c r="E37" s="64">
        <v>187651.96</v>
      </c>
      <c r="F37" s="57">
        <v>240300</v>
      </c>
      <c r="G37" s="57">
        <v>249500</v>
      </c>
      <c r="H37" s="57">
        <v>254200</v>
      </c>
      <c r="I37" s="61">
        <v>266500</v>
      </c>
    </row>
    <row r="38" spans="1:9" x14ac:dyDescent="0.25">
      <c r="A38" s="50"/>
      <c r="B38" s="51">
        <v>32</v>
      </c>
      <c r="C38" s="52"/>
      <c r="D38" s="52" t="s">
        <v>21</v>
      </c>
      <c r="E38" s="64">
        <v>4446.95</v>
      </c>
      <c r="F38" s="57">
        <v>3900</v>
      </c>
      <c r="G38" s="57">
        <v>3700</v>
      </c>
      <c r="H38" s="57">
        <v>3800</v>
      </c>
      <c r="I38" s="61">
        <v>4000</v>
      </c>
    </row>
    <row r="39" spans="1:9" ht="25.5" x14ac:dyDescent="0.25">
      <c r="A39" s="130" t="s">
        <v>91</v>
      </c>
      <c r="B39" s="131"/>
      <c r="C39" s="132"/>
      <c r="D39" s="52" t="s">
        <v>92</v>
      </c>
      <c r="E39" s="67">
        <f>E40</f>
        <v>38245.129999999997</v>
      </c>
      <c r="F39" s="67">
        <f t="shared" ref="F39:I39" si="23">F40</f>
        <v>43000</v>
      </c>
      <c r="G39" s="67">
        <f t="shared" si="23"/>
        <v>50500</v>
      </c>
      <c r="H39" s="67">
        <f t="shared" si="23"/>
        <v>50500</v>
      </c>
      <c r="I39" s="67">
        <f t="shared" si="23"/>
        <v>50500</v>
      </c>
    </row>
    <row r="40" spans="1:9" x14ac:dyDescent="0.25">
      <c r="A40" s="50">
        <v>3</v>
      </c>
      <c r="B40" s="51"/>
      <c r="C40" s="52"/>
      <c r="D40" s="48" t="s">
        <v>10</v>
      </c>
      <c r="E40" s="68">
        <f>E41</f>
        <v>38245.129999999997</v>
      </c>
      <c r="F40" s="68">
        <f>F41</f>
        <v>43000</v>
      </c>
      <c r="G40" s="68">
        <f>G41</f>
        <v>50500</v>
      </c>
      <c r="H40" s="68">
        <f>H41</f>
        <v>50500</v>
      </c>
      <c r="I40" s="68">
        <f>I41</f>
        <v>50500</v>
      </c>
    </row>
    <row r="41" spans="1:9" x14ac:dyDescent="0.25">
      <c r="A41" s="50"/>
      <c r="B41" s="51">
        <v>31</v>
      </c>
      <c r="C41" s="52"/>
      <c r="D41" s="52" t="s">
        <v>11</v>
      </c>
      <c r="E41" s="64">
        <v>38245.129999999997</v>
      </c>
      <c r="F41" s="57">
        <v>43000</v>
      </c>
      <c r="G41" s="57">
        <v>50500</v>
      </c>
      <c r="H41" s="57">
        <v>50500</v>
      </c>
      <c r="I41" s="61">
        <v>50500</v>
      </c>
    </row>
    <row r="42" spans="1:9" ht="25.5" x14ac:dyDescent="0.25">
      <c r="A42" s="127" t="s">
        <v>99</v>
      </c>
      <c r="B42" s="128"/>
      <c r="C42" s="129"/>
      <c r="D42" s="49" t="s">
        <v>100</v>
      </c>
      <c r="E42" s="67">
        <f>E43+E50+E46+E48</f>
        <v>83241.97</v>
      </c>
      <c r="F42" s="67">
        <f t="shared" ref="F42:I42" si="24">F43+F50+F46+F48</f>
        <v>80400</v>
      </c>
      <c r="G42" s="67">
        <f t="shared" si="24"/>
        <v>76200</v>
      </c>
      <c r="H42" s="67">
        <f t="shared" si="24"/>
        <v>83300</v>
      </c>
      <c r="I42" s="67">
        <f t="shared" si="24"/>
        <v>86300</v>
      </c>
    </row>
    <row r="43" spans="1:9" x14ac:dyDescent="0.25">
      <c r="A43" s="130" t="s">
        <v>85</v>
      </c>
      <c r="B43" s="131"/>
      <c r="C43" s="132"/>
      <c r="D43" s="52" t="s">
        <v>86</v>
      </c>
      <c r="E43" s="67">
        <f>E44</f>
        <v>33898.53</v>
      </c>
      <c r="F43" s="67">
        <f t="shared" ref="F43:I44" si="25">F44</f>
        <v>30400</v>
      </c>
      <c r="G43" s="67">
        <f t="shared" si="25"/>
        <v>36200</v>
      </c>
      <c r="H43" s="67">
        <f t="shared" si="25"/>
        <v>36900</v>
      </c>
      <c r="I43" s="67">
        <f t="shared" si="25"/>
        <v>38700</v>
      </c>
    </row>
    <row r="44" spans="1:9" x14ac:dyDescent="0.25">
      <c r="A44" s="50">
        <v>3</v>
      </c>
      <c r="B44" s="51"/>
      <c r="C44" s="52"/>
      <c r="D44" s="48" t="s">
        <v>10</v>
      </c>
      <c r="E44" s="68">
        <f>E45</f>
        <v>33898.53</v>
      </c>
      <c r="F44" s="68">
        <f t="shared" si="25"/>
        <v>30400</v>
      </c>
      <c r="G44" s="68">
        <f t="shared" si="25"/>
        <v>36200</v>
      </c>
      <c r="H44" s="68">
        <f t="shared" si="25"/>
        <v>36900</v>
      </c>
      <c r="I44" s="68">
        <f t="shared" si="25"/>
        <v>38700</v>
      </c>
    </row>
    <row r="45" spans="1:9" ht="38.25" x14ac:dyDescent="0.25">
      <c r="A45" s="50"/>
      <c r="B45" s="51">
        <v>37</v>
      </c>
      <c r="C45" s="52"/>
      <c r="D45" s="52" t="s">
        <v>101</v>
      </c>
      <c r="E45" s="64">
        <v>33898.53</v>
      </c>
      <c r="F45" s="57">
        <v>30400</v>
      </c>
      <c r="G45" s="57">
        <v>36200</v>
      </c>
      <c r="H45" s="57">
        <v>36900</v>
      </c>
      <c r="I45" s="61">
        <v>38700</v>
      </c>
    </row>
    <row r="46" spans="1:9" x14ac:dyDescent="0.25">
      <c r="A46" s="130" t="s">
        <v>89</v>
      </c>
      <c r="B46" s="131"/>
      <c r="C46" s="132"/>
      <c r="D46" s="52" t="s">
        <v>90</v>
      </c>
      <c r="E46" s="67">
        <f>E47</f>
        <v>180</v>
      </c>
      <c r="F46" s="67">
        <f t="shared" ref="F46:I46" si="26">F47</f>
        <v>0</v>
      </c>
      <c r="G46" s="67">
        <f t="shared" si="26"/>
        <v>0</v>
      </c>
      <c r="H46" s="67">
        <f t="shared" si="26"/>
        <v>0</v>
      </c>
      <c r="I46" s="67">
        <f t="shared" si="26"/>
        <v>0</v>
      </c>
    </row>
    <row r="47" spans="1:9" ht="38.25" x14ac:dyDescent="0.25">
      <c r="A47" s="50"/>
      <c r="B47" s="51">
        <v>37</v>
      </c>
      <c r="C47" s="52"/>
      <c r="D47" s="52" t="s">
        <v>101</v>
      </c>
      <c r="E47" s="64">
        <v>180</v>
      </c>
      <c r="F47" s="64">
        <v>0</v>
      </c>
      <c r="G47" s="64">
        <v>0</v>
      </c>
      <c r="H47" s="64">
        <v>0</v>
      </c>
      <c r="I47" s="72">
        <v>0</v>
      </c>
    </row>
    <row r="48" spans="1:9" ht="25.5" x14ac:dyDescent="0.25">
      <c r="A48" s="94">
        <v>4</v>
      </c>
      <c r="B48" s="95"/>
      <c r="C48" s="96"/>
      <c r="D48" s="96" t="s">
        <v>12</v>
      </c>
      <c r="E48" s="67">
        <f>E49</f>
        <v>80.36</v>
      </c>
      <c r="F48" s="67">
        <f t="shared" ref="F48:I48" si="27">F49</f>
        <v>0</v>
      </c>
      <c r="G48" s="67">
        <f t="shared" si="27"/>
        <v>0</v>
      </c>
      <c r="H48" s="67">
        <f t="shared" si="27"/>
        <v>0</v>
      </c>
      <c r="I48" s="67">
        <f t="shared" si="27"/>
        <v>0</v>
      </c>
    </row>
    <row r="49" spans="1:9" ht="25.5" x14ac:dyDescent="0.25">
      <c r="A49" s="94"/>
      <c r="B49" s="95">
        <v>42</v>
      </c>
      <c r="C49" s="96"/>
      <c r="D49" s="96" t="s">
        <v>102</v>
      </c>
      <c r="E49" s="64">
        <v>80.36</v>
      </c>
      <c r="F49" s="64">
        <v>0</v>
      </c>
      <c r="G49" s="64">
        <v>0</v>
      </c>
      <c r="H49" s="64">
        <v>0</v>
      </c>
      <c r="I49" s="72">
        <v>0</v>
      </c>
    </row>
    <row r="50" spans="1:9" ht="25.5" x14ac:dyDescent="0.25">
      <c r="A50" s="130" t="s">
        <v>93</v>
      </c>
      <c r="B50" s="131"/>
      <c r="C50" s="132"/>
      <c r="D50" s="52" t="s">
        <v>94</v>
      </c>
      <c r="E50" s="67">
        <f>E51+E53</f>
        <v>49083.08</v>
      </c>
      <c r="F50" s="67">
        <f t="shared" ref="F50:I50" si="28">F51+F53</f>
        <v>50000</v>
      </c>
      <c r="G50" s="67">
        <f t="shared" si="28"/>
        <v>40000</v>
      </c>
      <c r="H50" s="67">
        <f t="shared" si="28"/>
        <v>46400</v>
      </c>
      <c r="I50" s="67">
        <f t="shared" si="28"/>
        <v>47600</v>
      </c>
    </row>
    <row r="51" spans="1:9" x14ac:dyDescent="0.25">
      <c r="A51" s="50">
        <v>3</v>
      </c>
      <c r="B51" s="51"/>
      <c r="C51" s="52"/>
      <c r="D51" s="48" t="s">
        <v>10</v>
      </c>
      <c r="E51" s="68">
        <f>E52</f>
        <v>21568.400000000001</v>
      </c>
      <c r="F51" s="68">
        <f t="shared" ref="F51:I51" si="29">F52</f>
        <v>20000</v>
      </c>
      <c r="G51" s="68">
        <f t="shared" si="29"/>
        <v>16000</v>
      </c>
      <c r="H51" s="68">
        <f t="shared" si="29"/>
        <v>16400</v>
      </c>
      <c r="I51" s="68">
        <f t="shared" si="29"/>
        <v>16800</v>
      </c>
    </row>
    <row r="52" spans="1:9" ht="38.25" x14ac:dyDescent="0.25">
      <c r="A52" s="50"/>
      <c r="B52" s="51">
        <v>37</v>
      </c>
      <c r="C52" s="52"/>
      <c r="D52" s="52" t="s">
        <v>101</v>
      </c>
      <c r="E52" s="64">
        <v>21568.400000000001</v>
      </c>
      <c r="F52" s="57">
        <v>20000</v>
      </c>
      <c r="G52" s="57">
        <v>16000</v>
      </c>
      <c r="H52" s="57">
        <v>16400</v>
      </c>
      <c r="I52" s="61">
        <v>16800</v>
      </c>
    </row>
    <row r="53" spans="1:9" ht="25.5" x14ac:dyDescent="0.25">
      <c r="A53" s="50">
        <v>4</v>
      </c>
      <c r="B53" s="51"/>
      <c r="C53" s="52"/>
      <c r="D53" s="52" t="s">
        <v>12</v>
      </c>
      <c r="E53" s="68">
        <f t="shared" ref="E53:I53" si="30">E54</f>
        <v>27514.68</v>
      </c>
      <c r="F53" s="68">
        <f t="shared" si="30"/>
        <v>30000</v>
      </c>
      <c r="G53" s="68">
        <f t="shared" si="30"/>
        <v>24000</v>
      </c>
      <c r="H53" s="68">
        <f t="shared" si="30"/>
        <v>30000</v>
      </c>
      <c r="I53" s="68">
        <f t="shared" si="30"/>
        <v>30800</v>
      </c>
    </row>
    <row r="54" spans="1:9" ht="25.5" x14ac:dyDescent="0.25">
      <c r="A54" s="50"/>
      <c r="B54" s="51">
        <v>42</v>
      </c>
      <c r="C54" s="52"/>
      <c r="D54" s="52" t="s">
        <v>102</v>
      </c>
      <c r="E54" s="64">
        <v>27514.68</v>
      </c>
      <c r="F54" s="57">
        <v>30000</v>
      </c>
      <c r="G54" s="57">
        <v>24000</v>
      </c>
      <c r="H54" s="57">
        <v>30000</v>
      </c>
      <c r="I54" s="61">
        <v>30800</v>
      </c>
    </row>
    <row r="55" spans="1:9" x14ac:dyDescent="0.25">
      <c r="A55" s="127" t="s">
        <v>103</v>
      </c>
      <c r="B55" s="128"/>
      <c r="C55" s="129"/>
      <c r="D55" s="49" t="s">
        <v>104</v>
      </c>
      <c r="E55" s="67">
        <f>E56+E64+E69+E72+E61</f>
        <v>124647.96</v>
      </c>
      <c r="F55" s="67">
        <f t="shared" ref="F55:I55" si="31">F56+F64+F69+F72</f>
        <v>156100</v>
      </c>
      <c r="G55" s="67">
        <f t="shared" si="31"/>
        <v>154700</v>
      </c>
      <c r="H55" s="67">
        <f t="shared" si="31"/>
        <v>155100</v>
      </c>
      <c r="I55" s="67">
        <f t="shared" si="31"/>
        <v>156000</v>
      </c>
    </row>
    <row r="56" spans="1:9" x14ac:dyDescent="0.25">
      <c r="A56" s="130" t="s">
        <v>85</v>
      </c>
      <c r="B56" s="131"/>
      <c r="C56" s="132"/>
      <c r="D56" s="52" t="s">
        <v>86</v>
      </c>
      <c r="E56" s="67">
        <f>E57+E59</f>
        <v>32426.34</v>
      </c>
      <c r="F56" s="67">
        <f t="shared" ref="F56:I56" si="32">F57+F59</f>
        <v>28700</v>
      </c>
      <c r="G56" s="67">
        <f t="shared" si="32"/>
        <v>20300</v>
      </c>
      <c r="H56" s="67">
        <f t="shared" si="32"/>
        <v>20700</v>
      </c>
      <c r="I56" s="67">
        <f t="shared" si="32"/>
        <v>21600</v>
      </c>
    </row>
    <row r="57" spans="1:9" x14ac:dyDescent="0.25">
      <c r="A57" s="46">
        <v>3</v>
      </c>
      <c r="B57" s="47"/>
      <c r="C57" s="48"/>
      <c r="D57" s="48" t="s">
        <v>10</v>
      </c>
      <c r="E57" s="68">
        <f>E58</f>
        <v>27238.13</v>
      </c>
      <c r="F57" s="68">
        <f t="shared" ref="F57:I57" si="33">F58</f>
        <v>26000</v>
      </c>
      <c r="G57" s="68">
        <f t="shared" si="33"/>
        <v>19800</v>
      </c>
      <c r="H57" s="68">
        <f t="shared" si="33"/>
        <v>20200</v>
      </c>
      <c r="I57" s="68">
        <f t="shared" si="33"/>
        <v>21100</v>
      </c>
    </row>
    <row r="58" spans="1:9" x14ac:dyDescent="0.25">
      <c r="A58" s="136">
        <v>32</v>
      </c>
      <c r="B58" s="137"/>
      <c r="C58" s="138"/>
      <c r="D58" s="48" t="s">
        <v>21</v>
      </c>
      <c r="E58" s="64">
        <v>27238.13</v>
      </c>
      <c r="F58" s="57">
        <v>26000</v>
      </c>
      <c r="G58" s="57">
        <v>19800</v>
      </c>
      <c r="H58" s="57">
        <v>20200</v>
      </c>
      <c r="I58" s="61">
        <v>21100</v>
      </c>
    </row>
    <row r="59" spans="1:9" ht="25.5" x14ac:dyDescent="0.25">
      <c r="A59" s="46">
        <v>4</v>
      </c>
      <c r="B59" s="47"/>
      <c r="C59" s="48"/>
      <c r="D59" s="48" t="s">
        <v>12</v>
      </c>
      <c r="E59" s="68">
        <f>E60</f>
        <v>5188.21</v>
      </c>
      <c r="F59" s="68">
        <f t="shared" ref="F59:I59" si="34">F60</f>
        <v>2700</v>
      </c>
      <c r="G59" s="68">
        <f t="shared" si="34"/>
        <v>500</v>
      </c>
      <c r="H59" s="68">
        <f t="shared" si="34"/>
        <v>500</v>
      </c>
      <c r="I59" s="68">
        <f t="shared" si="34"/>
        <v>500</v>
      </c>
    </row>
    <row r="60" spans="1:9" ht="25.5" x14ac:dyDescent="0.25">
      <c r="A60" s="136">
        <v>42</v>
      </c>
      <c r="B60" s="137"/>
      <c r="C60" s="138"/>
      <c r="D60" s="48" t="s">
        <v>29</v>
      </c>
      <c r="E60" s="64">
        <v>5188.21</v>
      </c>
      <c r="F60" s="57">
        <v>2700</v>
      </c>
      <c r="G60" s="57">
        <v>500</v>
      </c>
      <c r="H60" s="57">
        <v>500</v>
      </c>
      <c r="I60" s="61">
        <v>500</v>
      </c>
    </row>
    <row r="61" spans="1:9" x14ac:dyDescent="0.25">
      <c r="A61" s="130" t="s">
        <v>89</v>
      </c>
      <c r="B61" s="131"/>
      <c r="C61" s="132"/>
      <c r="D61" s="96" t="s">
        <v>90</v>
      </c>
      <c r="E61" s="67">
        <f>E62</f>
        <v>1262.81</v>
      </c>
      <c r="F61" s="67">
        <f t="shared" ref="F61:I62" si="35">F62</f>
        <v>0</v>
      </c>
      <c r="G61" s="67">
        <f t="shared" si="35"/>
        <v>0</v>
      </c>
      <c r="H61" s="67">
        <f t="shared" si="35"/>
        <v>0</v>
      </c>
      <c r="I61" s="67">
        <f t="shared" si="35"/>
        <v>0</v>
      </c>
    </row>
    <row r="62" spans="1:9" x14ac:dyDescent="0.25">
      <c r="A62" s="97">
        <v>3</v>
      </c>
      <c r="B62" s="98"/>
      <c r="C62" s="99"/>
      <c r="D62" s="99" t="s">
        <v>10</v>
      </c>
      <c r="E62" s="68">
        <f>E63</f>
        <v>1262.81</v>
      </c>
      <c r="F62" s="68">
        <f t="shared" si="35"/>
        <v>0</v>
      </c>
      <c r="G62" s="68">
        <f t="shared" si="35"/>
        <v>0</v>
      </c>
      <c r="H62" s="68">
        <f t="shared" si="35"/>
        <v>0</v>
      </c>
      <c r="I62" s="68">
        <f t="shared" si="35"/>
        <v>0</v>
      </c>
    </row>
    <row r="63" spans="1:9" x14ac:dyDescent="0.25">
      <c r="A63" s="136">
        <v>32</v>
      </c>
      <c r="B63" s="137"/>
      <c r="C63" s="138"/>
      <c r="D63" s="99" t="s">
        <v>21</v>
      </c>
      <c r="E63" s="64">
        <v>1262.81</v>
      </c>
      <c r="F63" s="64">
        <v>0</v>
      </c>
      <c r="G63" s="64">
        <v>0</v>
      </c>
      <c r="H63" s="64">
        <v>0</v>
      </c>
      <c r="I63" s="72">
        <v>0</v>
      </c>
    </row>
    <row r="64" spans="1:9" ht="25.5" x14ac:dyDescent="0.25">
      <c r="A64" s="130" t="s">
        <v>91</v>
      </c>
      <c r="B64" s="131"/>
      <c r="C64" s="132"/>
      <c r="D64" s="52" t="s">
        <v>92</v>
      </c>
      <c r="E64" s="67">
        <f>E65+E67</f>
        <v>15604.61</v>
      </c>
      <c r="F64" s="67">
        <f t="shared" ref="F64:I64" si="36">F65+F67</f>
        <v>45600</v>
      </c>
      <c r="G64" s="67">
        <f t="shared" si="36"/>
        <v>53600</v>
      </c>
      <c r="H64" s="67">
        <f t="shared" si="36"/>
        <v>53600</v>
      </c>
      <c r="I64" s="67">
        <f t="shared" si="36"/>
        <v>53600</v>
      </c>
    </row>
    <row r="65" spans="1:10" x14ac:dyDescent="0.25">
      <c r="A65" s="50">
        <v>3</v>
      </c>
      <c r="B65" s="51"/>
      <c r="C65" s="52"/>
      <c r="D65" s="48" t="s">
        <v>10</v>
      </c>
      <c r="E65" s="68">
        <f>E66</f>
        <v>12210.27</v>
      </c>
      <c r="F65" s="68">
        <f t="shared" ref="F65:I65" si="37">F66</f>
        <v>38600</v>
      </c>
      <c r="G65" s="68">
        <f t="shared" si="37"/>
        <v>48600</v>
      </c>
      <c r="H65" s="68">
        <f t="shared" si="37"/>
        <v>48600</v>
      </c>
      <c r="I65" s="68">
        <f t="shared" si="37"/>
        <v>48600</v>
      </c>
      <c r="J65" s="66"/>
    </row>
    <row r="66" spans="1:10" x14ac:dyDescent="0.25">
      <c r="A66" s="50"/>
      <c r="B66" s="51">
        <v>32</v>
      </c>
      <c r="C66" s="52"/>
      <c r="D66" s="52" t="s">
        <v>21</v>
      </c>
      <c r="E66" s="64">
        <v>12210.27</v>
      </c>
      <c r="F66" s="57">
        <v>38600</v>
      </c>
      <c r="G66" s="57">
        <v>48600</v>
      </c>
      <c r="H66" s="57">
        <v>48600</v>
      </c>
      <c r="I66" s="61">
        <v>48600</v>
      </c>
    </row>
    <row r="67" spans="1:10" ht="25.5" x14ac:dyDescent="0.25">
      <c r="A67" s="46">
        <v>4</v>
      </c>
      <c r="B67" s="47"/>
      <c r="C67" s="48"/>
      <c r="D67" s="48" t="s">
        <v>12</v>
      </c>
      <c r="E67" s="68">
        <f>E68</f>
        <v>3394.34</v>
      </c>
      <c r="F67" s="68">
        <f t="shared" ref="F67:I67" si="38">F68</f>
        <v>7000</v>
      </c>
      <c r="G67" s="68">
        <f t="shared" si="38"/>
        <v>5000</v>
      </c>
      <c r="H67" s="68">
        <f t="shared" si="38"/>
        <v>5000</v>
      </c>
      <c r="I67" s="68">
        <f t="shared" si="38"/>
        <v>5000</v>
      </c>
    </row>
    <row r="68" spans="1:10" ht="25.5" x14ac:dyDescent="0.25">
      <c r="A68" s="136">
        <v>42</v>
      </c>
      <c r="B68" s="137"/>
      <c r="C68" s="138"/>
      <c r="D68" s="48" t="s">
        <v>29</v>
      </c>
      <c r="E68" s="64">
        <v>3394.34</v>
      </c>
      <c r="F68" s="64">
        <v>7000</v>
      </c>
      <c r="G68" s="64">
        <v>5000</v>
      </c>
      <c r="H68" s="64">
        <v>5000</v>
      </c>
      <c r="I68" s="72">
        <v>5000</v>
      </c>
    </row>
    <row r="69" spans="1:10" ht="25.5" x14ac:dyDescent="0.25">
      <c r="A69" s="130" t="s">
        <v>93</v>
      </c>
      <c r="B69" s="131"/>
      <c r="C69" s="132"/>
      <c r="D69" s="52" t="s">
        <v>94</v>
      </c>
      <c r="E69" s="67">
        <f>E70</f>
        <v>72445.100000000006</v>
      </c>
      <c r="F69" s="67">
        <f t="shared" ref="F69:I70" si="39">F70</f>
        <v>80800</v>
      </c>
      <c r="G69" s="67">
        <f t="shared" si="39"/>
        <v>80800</v>
      </c>
      <c r="H69" s="67">
        <f t="shared" si="39"/>
        <v>80800</v>
      </c>
      <c r="I69" s="67">
        <f t="shared" si="39"/>
        <v>80800</v>
      </c>
    </row>
    <row r="70" spans="1:10" x14ac:dyDescent="0.25">
      <c r="A70" s="50">
        <v>3</v>
      </c>
      <c r="B70" s="51"/>
      <c r="C70" s="52"/>
      <c r="D70" s="48" t="s">
        <v>10</v>
      </c>
      <c r="E70" s="68">
        <f>E71</f>
        <v>72445.100000000006</v>
      </c>
      <c r="F70" s="68">
        <f t="shared" si="39"/>
        <v>80800</v>
      </c>
      <c r="G70" s="68">
        <f t="shared" si="39"/>
        <v>80800</v>
      </c>
      <c r="H70" s="68">
        <f t="shared" si="39"/>
        <v>80800</v>
      </c>
      <c r="I70" s="68">
        <f t="shared" si="39"/>
        <v>80800</v>
      </c>
    </row>
    <row r="71" spans="1:10" x14ac:dyDescent="0.25">
      <c r="A71" s="50"/>
      <c r="B71" s="51">
        <v>32</v>
      </c>
      <c r="C71" s="52"/>
      <c r="D71" s="52" t="s">
        <v>21</v>
      </c>
      <c r="E71" s="64">
        <v>72445.100000000006</v>
      </c>
      <c r="F71" s="57">
        <v>80800</v>
      </c>
      <c r="G71" s="57">
        <v>80800</v>
      </c>
      <c r="H71" s="57">
        <v>80800</v>
      </c>
      <c r="I71" s="61">
        <v>80800</v>
      </c>
    </row>
    <row r="72" spans="1:10" ht="15" customHeight="1" x14ac:dyDescent="0.25">
      <c r="A72" s="130" t="s">
        <v>95</v>
      </c>
      <c r="B72" s="131"/>
      <c r="C72" s="132"/>
      <c r="D72" s="52" t="s">
        <v>96</v>
      </c>
      <c r="E72" s="67">
        <f>E73</f>
        <v>2909.1</v>
      </c>
      <c r="F72" s="67">
        <f t="shared" ref="F72:I73" si="40">F73</f>
        <v>1000</v>
      </c>
      <c r="G72" s="67">
        <f t="shared" si="40"/>
        <v>0</v>
      </c>
      <c r="H72" s="67">
        <f t="shared" si="40"/>
        <v>0</v>
      </c>
      <c r="I72" s="67">
        <f t="shared" si="40"/>
        <v>0</v>
      </c>
    </row>
    <row r="73" spans="1:10" x14ac:dyDescent="0.25">
      <c r="A73" s="46">
        <v>3</v>
      </c>
      <c r="B73" s="47"/>
      <c r="C73" s="48"/>
      <c r="D73" s="48" t="s">
        <v>10</v>
      </c>
      <c r="E73" s="68">
        <f>E74</f>
        <v>2909.1</v>
      </c>
      <c r="F73" s="68">
        <f t="shared" si="40"/>
        <v>1000</v>
      </c>
      <c r="G73" s="68">
        <f t="shared" si="40"/>
        <v>0</v>
      </c>
      <c r="H73" s="68">
        <f t="shared" si="40"/>
        <v>0</v>
      </c>
      <c r="I73" s="68">
        <f t="shared" si="40"/>
        <v>0</v>
      </c>
    </row>
    <row r="74" spans="1:10" x14ac:dyDescent="0.25">
      <c r="A74" s="136">
        <v>32</v>
      </c>
      <c r="B74" s="137"/>
      <c r="C74" s="138"/>
      <c r="D74" s="48" t="s">
        <v>21</v>
      </c>
      <c r="E74" s="64">
        <v>2909.1</v>
      </c>
      <c r="F74" s="57">
        <v>1000</v>
      </c>
      <c r="G74" s="57">
        <v>0</v>
      </c>
      <c r="H74" s="57">
        <v>0</v>
      </c>
      <c r="I74" s="61">
        <v>0</v>
      </c>
    </row>
    <row r="75" spans="1:10" ht="25.5" x14ac:dyDescent="0.25">
      <c r="A75" s="127" t="s">
        <v>105</v>
      </c>
      <c r="B75" s="128"/>
      <c r="C75" s="129"/>
      <c r="D75" s="49" t="s">
        <v>106</v>
      </c>
      <c r="E75" s="67">
        <f>E76</f>
        <v>3060</v>
      </c>
      <c r="F75" s="67">
        <f t="shared" ref="F75:I75" si="41">F76</f>
        <v>8400</v>
      </c>
      <c r="G75" s="67">
        <f t="shared" si="41"/>
        <v>11280</v>
      </c>
      <c r="H75" s="67">
        <f t="shared" si="41"/>
        <v>11500</v>
      </c>
      <c r="I75" s="67">
        <f t="shared" si="41"/>
        <v>12100</v>
      </c>
    </row>
    <row r="76" spans="1:10" x14ac:dyDescent="0.25">
      <c r="A76" s="130" t="s">
        <v>85</v>
      </c>
      <c r="B76" s="131"/>
      <c r="C76" s="132"/>
      <c r="D76" s="52" t="s">
        <v>86</v>
      </c>
      <c r="E76" s="67">
        <f>E77</f>
        <v>3060</v>
      </c>
      <c r="F76" s="67">
        <f t="shared" ref="F76:I77" si="42">F77</f>
        <v>8400</v>
      </c>
      <c r="G76" s="67">
        <f t="shared" si="42"/>
        <v>11280</v>
      </c>
      <c r="H76" s="67">
        <f t="shared" si="42"/>
        <v>11500</v>
      </c>
      <c r="I76" s="67">
        <f t="shared" si="42"/>
        <v>12100</v>
      </c>
    </row>
    <row r="77" spans="1:10" x14ac:dyDescent="0.25">
      <c r="A77" s="133">
        <v>3</v>
      </c>
      <c r="B77" s="134"/>
      <c r="C77" s="135"/>
      <c r="D77" s="48" t="s">
        <v>10</v>
      </c>
      <c r="E77" s="68">
        <f>E78</f>
        <v>3060</v>
      </c>
      <c r="F77" s="68">
        <f t="shared" si="42"/>
        <v>8400</v>
      </c>
      <c r="G77" s="68">
        <f t="shared" si="42"/>
        <v>11280</v>
      </c>
      <c r="H77" s="68">
        <f t="shared" si="42"/>
        <v>11500</v>
      </c>
      <c r="I77" s="68">
        <f t="shared" si="42"/>
        <v>12100</v>
      </c>
    </row>
    <row r="78" spans="1:10" x14ac:dyDescent="0.25">
      <c r="A78" s="136">
        <v>32</v>
      </c>
      <c r="B78" s="137"/>
      <c r="C78" s="138"/>
      <c r="D78" s="48" t="s">
        <v>21</v>
      </c>
      <c r="E78" s="64">
        <v>3060</v>
      </c>
      <c r="F78" s="57">
        <v>8400</v>
      </c>
      <c r="G78" s="57">
        <v>11280</v>
      </c>
      <c r="H78" s="57">
        <v>11500</v>
      </c>
      <c r="I78" s="61">
        <v>12100</v>
      </c>
    </row>
    <row r="79" spans="1:10" x14ac:dyDescent="0.25">
      <c r="A79" s="127" t="s">
        <v>107</v>
      </c>
      <c r="B79" s="128"/>
      <c r="C79" s="129"/>
      <c r="D79" s="49" t="s">
        <v>108</v>
      </c>
      <c r="E79" s="67">
        <f t="shared" ref="E79:E80" si="43">E80</f>
        <v>625</v>
      </c>
      <c r="F79" s="67">
        <f t="shared" ref="F79:F81" si="44">F80</f>
        <v>11700</v>
      </c>
      <c r="G79" s="67">
        <f t="shared" ref="G79:G81" si="45">G80</f>
        <v>11700</v>
      </c>
      <c r="H79" s="67">
        <f t="shared" ref="H79:H81" si="46">H80</f>
        <v>11900</v>
      </c>
      <c r="I79" s="67">
        <f t="shared" ref="I79:I81" si="47">I80</f>
        <v>12500</v>
      </c>
    </row>
    <row r="80" spans="1:10" x14ac:dyDescent="0.25">
      <c r="A80" s="130" t="s">
        <v>85</v>
      </c>
      <c r="B80" s="131"/>
      <c r="C80" s="132"/>
      <c r="D80" s="52" t="s">
        <v>86</v>
      </c>
      <c r="E80" s="67">
        <f t="shared" si="43"/>
        <v>625</v>
      </c>
      <c r="F80" s="67">
        <f t="shared" si="44"/>
        <v>11700</v>
      </c>
      <c r="G80" s="67">
        <f t="shared" si="45"/>
        <v>11700</v>
      </c>
      <c r="H80" s="67">
        <f t="shared" si="46"/>
        <v>11900</v>
      </c>
      <c r="I80" s="67">
        <f t="shared" si="47"/>
        <v>12500</v>
      </c>
    </row>
    <row r="81" spans="1:9" x14ac:dyDescent="0.25">
      <c r="A81" s="133">
        <v>3</v>
      </c>
      <c r="B81" s="134"/>
      <c r="C81" s="135"/>
      <c r="D81" s="48" t="s">
        <v>10</v>
      </c>
      <c r="E81" s="68">
        <f>E82</f>
        <v>625</v>
      </c>
      <c r="F81" s="68">
        <f t="shared" si="44"/>
        <v>11700</v>
      </c>
      <c r="G81" s="68">
        <f t="shared" si="45"/>
        <v>11700</v>
      </c>
      <c r="H81" s="68">
        <f t="shared" si="46"/>
        <v>11900</v>
      </c>
      <c r="I81" s="68">
        <f t="shared" si="47"/>
        <v>12500</v>
      </c>
    </row>
    <row r="82" spans="1:9" x14ac:dyDescent="0.25">
      <c r="A82" s="136">
        <v>32</v>
      </c>
      <c r="B82" s="137"/>
      <c r="C82" s="138"/>
      <c r="D82" s="48" t="s">
        <v>21</v>
      </c>
      <c r="E82" s="64">
        <v>625</v>
      </c>
      <c r="F82" s="57">
        <v>11700</v>
      </c>
      <c r="G82" s="57">
        <v>11700</v>
      </c>
      <c r="H82" s="57">
        <v>11900</v>
      </c>
      <c r="I82" s="61">
        <v>12500</v>
      </c>
    </row>
    <row r="83" spans="1:9" ht="25.5" x14ac:dyDescent="0.25">
      <c r="A83" s="127" t="s">
        <v>109</v>
      </c>
      <c r="B83" s="128"/>
      <c r="C83" s="129"/>
      <c r="D83" s="49" t="s">
        <v>110</v>
      </c>
      <c r="E83" s="67">
        <f>E84</f>
        <v>7646.7800000000007</v>
      </c>
      <c r="F83" s="67">
        <f t="shared" ref="F83:I84" si="48">F84</f>
        <v>36800</v>
      </c>
      <c r="G83" s="67">
        <f t="shared" si="48"/>
        <v>38700</v>
      </c>
      <c r="H83" s="67">
        <f t="shared" si="48"/>
        <v>39400</v>
      </c>
      <c r="I83" s="67">
        <f t="shared" si="48"/>
        <v>41200</v>
      </c>
    </row>
    <row r="84" spans="1:9" x14ac:dyDescent="0.25">
      <c r="A84" s="130" t="s">
        <v>85</v>
      </c>
      <c r="B84" s="131"/>
      <c r="C84" s="132"/>
      <c r="D84" s="52" t="s">
        <v>86</v>
      </c>
      <c r="E84" s="67">
        <f>E85</f>
        <v>7646.7800000000007</v>
      </c>
      <c r="F84" s="67">
        <f t="shared" si="48"/>
        <v>36800</v>
      </c>
      <c r="G84" s="67">
        <f t="shared" si="48"/>
        <v>38700</v>
      </c>
      <c r="H84" s="67">
        <f t="shared" si="48"/>
        <v>39400</v>
      </c>
      <c r="I84" s="67">
        <f t="shared" si="48"/>
        <v>41200</v>
      </c>
    </row>
    <row r="85" spans="1:9" x14ac:dyDescent="0.25">
      <c r="A85" s="50">
        <v>3</v>
      </c>
      <c r="B85" s="51"/>
      <c r="C85" s="52"/>
      <c r="D85" s="48" t="s">
        <v>10</v>
      </c>
      <c r="E85" s="68">
        <f>E86+E87</f>
        <v>7646.7800000000007</v>
      </c>
      <c r="F85" s="68">
        <f t="shared" ref="F85:I85" si="49">F86+F87</f>
        <v>36800</v>
      </c>
      <c r="G85" s="68">
        <f t="shared" si="49"/>
        <v>38700</v>
      </c>
      <c r="H85" s="68">
        <f t="shared" si="49"/>
        <v>39400</v>
      </c>
      <c r="I85" s="68">
        <f t="shared" si="49"/>
        <v>41200</v>
      </c>
    </row>
    <row r="86" spans="1:9" x14ac:dyDescent="0.25">
      <c r="A86" s="50"/>
      <c r="B86" s="51">
        <v>31</v>
      </c>
      <c r="C86" s="52"/>
      <c r="D86" s="52" t="s">
        <v>11</v>
      </c>
      <c r="E86" s="64">
        <v>7440.35</v>
      </c>
      <c r="F86" s="57">
        <v>35900</v>
      </c>
      <c r="G86" s="57">
        <v>37800</v>
      </c>
      <c r="H86" s="57">
        <v>38500</v>
      </c>
      <c r="I86" s="61">
        <v>40300</v>
      </c>
    </row>
    <row r="87" spans="1:9" x14ac:dyDescent="0.25">
      <c r="A87" s="50"/>
      <c r="B87" s="51">
        <v>32</v>
      </c>
      <c r="C87" s="52"/>
      <c r="D87" s="52" t="s">
        <v>21</v>
      </c>
      <c r="E87" s="64">
        <v>206.43</v>
      </c>
      <c r="F87" s="57">
        <v>900</v>
      </c>
      <c r="G87" s="57">
        <v>900</v>
      </c>
      <c r="H87" s="57">
        <v>900</v>
      </c>
      <c r="I87" s="61">
        <v>900</v>
      </c>
    </row>
    <row r="88" spans="1:9" x14ac:dyDescent="0.25">
      <c r="A88" s="127" t="s">
        <v>111</v>
      </c>
      <c r="B88" s="128"/>
      <c r="C88" s="129"/>
      <c r="D88" s="49" t="s">
        <v>112</v>
      </c>
      <c r="E88" s="67">
        <f>E89</f>
        <v>6135.91</v>
      </c>
      <c r="F88" s="67">
        <f t="shared" ref="F88" si="50">F89</f>
        <v>21700</v>
      </c>
      <c r="G88" s="67">
        <f t="shared" ref="G88" si="51">G89</f>
        <v>36190</v>
      </c>
      <c r="H88" s="67">
        <f t="shared" ref="H88" si="52">H89</f>
        <v>36830</v>
      </c>
      <c r="I88" s="67">
        <f>I89</f>
        <v>38530</v>
      </c>
    </row>
    <row r="89" spans="1:9" x14ac:dyDescent="0.25">
      <c r="A89" s="130" t="s">
        <v>85</v>
      </c>
      <c r="B89" s="131"/>
      <c r="C89" s="132"/>
      <c r="D89" s="52" t="s">
        <v>86</v>
      </c>
      <c r="E89" s="67">
        <f>E90</f>
        <v>6135.91</v>
      </c>
      <c r="F89" s="67">
        <f t="shared" ref="F89:I89" si="53">F90</f>
        <v>21700</v>
      </c>
      <c r="G89" s="67">
        <f t="shared" si="53"/>
        <v>36190</v>
      </c>
      <c r="H89" s="67">
        <f t="shared" si="53"/>
        <v>36830</v>
      </c>
      <c r="I89" s="67">
        <f t="shared" si="53"/>
        <v>38530</v>
      </c>
    </row>
    <row r="90" spans="1:9" x14ac:dyDescent="0.25">
      <c r="A90" s="133">
        <v>3</v>
      </c>
      <c r="B90" s="134"/>
      <c r="C90" s="135"/>
      <c r="D90" s="48" t="s">
        <v>10</v>
      </c>
      <c r="E90" s="68">
        <f>E91+E92</f>
        <v>6135.91</v>
      </c>
      <c r="F90" s="68">
        <f t="shared" ref="F90:I90" si="54">F91+F92</f>
        <v>21700</v>
      </c>
      <c r="G90" s="68">
        <f t="shared" si="54"/>
        <v>36190</v>
      </c>
      <c r="H90" s="68">
        <f t="shared" si="54"/>
        <v>36830</v>
      </c>
      <c r="I90" s="68">
        <f t="shared" si="54"/>
        <v>38530</v>
      </c>
    </row>
    <row r="91" spans="1:9" x14ac:dyDescent="0.25">
      <c r="A91" s="46"/>
      <c r="B91" s="51">
        <v>31</v>
      </c>
      <c r="C91" s="52"/>
      <c r="D91" s="52" t="s">
        <v>11</v>
      </c>
      <c r="E91" s="64">
        <v>6135.91</v>
      </c>
      <c r="F91" s="57">
        <v>21700</v>
      </c>
      <c r="G91" s="57">
        <v>35000</v>
      </c>
      <c r="H91" s="57">
        <v>35600</v>
      </c>
      <c r="I91" s="57">
        <v>37300</v>
      </c>
    </row>
    <row r="92" spans="1:9" x14ac:dyDescent="0.25">
      <c r="A92" s="69">
        <v>32</v>
      </c>
      <c r="B92" s="70"/>
      <c r="C92" s="71"/>
      <c r="D92" s="48" t="s">
        <v>21</v>
      </c>
      <c r="E92" s="64">
        <v>0</v>
      </c>
      <c r="F92" s="57">
        <v>0</v>
      </c>
      <c r="G92" s="57">
        <v>1190</v>
      </c>
      <c r="H92" s="57">
        <v>1230</v>
      </c>
      <c r="I92" s="61">
        <v>1230</v>
      </c>
    </row>
    <row r="93" spans="1:9" x14ac:dyDescent="0.25">
      <c r="A93" s="127" t="s">
        <v>121</v>
      </c>
      <c r="B93" s="128"/>
      <c r="C93" s="129"/>
      <c r="D93" s="49" t="s">
        <v>122</v>
      </c>
      <c r="E93" s="67">
        <f>E94</f>
        <v>1445.41</v>
      </c>
      <c r="F93" s="67">
        <f t="shared" ref="F93:I94" si="55">F94</f>
        <v>3200</v>
      </c>
      <c r="G93" s="67">
        <f t="shared" si="55"/>
        <v>2300</v>
      </c>
      <c r="H93" s="67">
        <f t="shared" si="55"/>
        <v>2300</v>
      </c>
      <c r="I93" s="67">
        <f t="shared" si="55"/>
        <v>2400</v>
      </c>
    </row>
    <row r="94" spans="1:9" x14ac:dyDescent="0.25">
      <c r="A94" s="130" t="s">
        <v>85</v>
      </c>
      <c r="B94" s="131"/>
      <c r="C94" s="132"/>
      <c r="D94" s="52" t="s">
        <v>86</v>
      </c>
      <c r="E94" s="67">
        <f>E95</f>
        <v>1445.41</v>
      </c>
      <c r="F94" s="67">
        <f t="shared" si="55"/>
        <v>3200</v>
      </c>
      <c r="G94" s="67">
        <f t="shared" si="55"/>
        <v>2300</v>
      </c>
      <c r="H94" s="67">
        <f t="shared" si="55"/>
        <v>2300</v>
      </c>
      <c r="I94" s="67">
        <f t="shared" si="55"/>
        <v>2400</v>
      </c>
    </row>
    <row r="95" spans="1:9" x14ac:dyDescent="0.25">
      <c r="A95" s="50">
        <v>3</v>
      </c>
      <c r="B95" s="51"/>
      <c r="C95" s="52"/>
      <c r="D95" s="48" t="s">
        <v>10</v>
      </c>
      <c r="E95" s="68">
        <f>E96+E97</f>
        <v>1445.41</v>
      </c>
      <c r="F95" s="68">
        <f t="shared" ref="F95:I95" si="56">F96+F97</f>
        <v>3200</v>
      </c>
      <c r="G95" s="68">
        <f t="shared" si="56"/>
        <v>2300</v>
      </c>
      <c r="H95" s="68">
        <f t="shared" si="56"/>
        <v>2300</v>
      </c>
      <c r="I95" s="68">
        <f t="shared" si="56"/>
        <v>2400</v>
      </c>
    </row>
    <row r="96" spans="1:9" x14ac:dyDescent="0.25">
      <c r="A96" s="50"/>
      <c r="B96" s="51">
        <v>31</v>
      </c>
      <c r="C96" s="52"/>
      <c r="D96" s="52" t="s">
        <v>11</v>
      </c>
      <c r="E96" s="64">
        <v>1195.4100000000001</v>
      </c>
      <c r="F96" s="57">
        <v>1500</v>
      </c>
      <c r="G96" s="57">
        <v>900</v>
      </c>
      <c r="H96" s="57">
        <v>900</v>
      </c>
      <c r="I96" s="61">
        <v>900</v>
      </c>
    </row>
    <row r="97" spans="1:9" x14ac:dyDescent="0.25">
      <c r="A97" s="50"/>
      <c r="B97" s="51">
        <v>32</v>
      </c>
      <c r="C97" s="52"/>
      <c r="D97" s="52" t="s">
        <v>21</v>
      </c>
      <c r="E97" s="64">
        <v>250</v>
      </c>
      <c r="F97" s="57">
        <v>1700</v>
      </c>
      <c r="G97" s="57">
        <v>1400</v>
      </c>
      <c r="H97" s="57">
        <v>1400</v>
      </c>
      <c r="I97" s="61">
        <v>1500</v>
      </c>
    </row>
    <row r="98" spans="1:9" ht="25.5" x14ac:dyDescent="0.25">
      <c r="A98" s="127" t="s">
        <v>115</v>
      </c>
      <c r="B98" s="128"/>
      <c r="C98" s="129"/>
      <c r="D98" s="49" t="s">
        <v>116</v>
      </c>
      <c r="E98" s="67">
        <f>E99+E104+E107+E116+E110+E113</f>
        <v>27678.14</v>
      </c>
      <c r="F98" s="67">
        <f t="shared" ref="F98:I98" si="57">F99+F104+F107+F116+F110+F113</f>
        <v>23500</v>
      </c>
      <c r="G98" s="67">
        <f t="shared" si="57"/>
        <v>33800</v>
      </c>
      <c r="H98" s="67">
        <f t="shared" si="57"/>
        <v>34200</v>
      </c>
      <c r="I98" s="67">
        <f t="shared" si="57"/>
        <v>35400</v>
      </c>
    </row>
    <row r="99" spans="1:9" x14ac:dyDescent="0.25">
      <c r="A99" s="130" t="s">
        <v>85</v>
      </c>
      <c r="B99" s="131"/>
      <c r="C99" s="132"/>
      <c r="D99" s="52" t="s">
        <v>86</v>
      </c>
      <c r="E99" s="67">
        <f>E100+E102</f>
        <v>23758.18</v>
      </c>
      <c r="F99" s="67">
        <f t="shared" ref="F99:I99" si="58">F100+F102</f>
        <v>11200</v>
      </c>
      <c r="G99" s="67">
        <f t="shared" si="58"/>
        <v>14900</v>
      </c>
      <c r="H99" s="67">
        <f t="shared" si="58"/>
        <v>15200</v>
      </c>
      <c r="I99" s="67">
        <f t="shared" si="58"/>
        <v>15900</v>
      </c>
    </row>
    <row r="100" spans="1:9" x14ac:dyDescent="0.25">
      <c r="A100" s="133">
        <v>3</v>
      </c>
      <c r="B100" s="134"/>
      <c r="C100" s="135"/>
      <c r="D100" s="48" t="s">
        <v>10</v>
      </c>
      <c r="E100" s="68">
        <f>E101</f>
        <v>21883.46</v>
      </c>
      <c r="F100" s="68">
        <f t="shared" ref="F100:H100" si="59">F101</f>
        <v>8700</v>
      </c>
      <c r="G100" s="68">
        <f t="shared" si="59"/>
        <v>13900</v>
      </c>
      <c r="H100" s="68">
        <f t="shared" si="59"/>
        <v>14200</v>
      </c>
      <c r="I100" s="68">
        <f>I101</f>
        <v>14900</v>
      </c>
    </row>
    <row r="101" spans="1:9" x14ac:dyDescent="0.25">
      <c r="A101" s="136">
        <v>32</v>
      </c>
      <c r="B101" s="137"/>
      <c r="C101" s="138"/>
      <c r="D101" s="48" t="s">
        <v>21</v>
      </c>
      <c r="E101" s="64">
        <v>21883.46</v>
      </c>
      <c r="F101" s="57">
        <v>8700</v>
      </c>
      <c r="G101" s="57">
        <v>13900</v>
      </c>
      <c r="H101" s="57">
        <v>14200</v>
      </c>
      <c r="I101" s="57">
        <v>14900</v>
      </c>
    </row>
    <row r="102" spans="1:9" ht="25.5" x14ac:dyDescent="0.25">
      <c r="A102" s="50">
        <v>4</v>
      </c>
      <c r="B102" s="51"/>
      <c r="C102" s="52"/>
      <c r="D102" s="52" t="s">
        <v>12</v>
      </c>
      <c r="E102" s="68">
        <f>E103</f>
        <v>1874.72</v>
      </c>
      <c r="F102" s="68">
        <f t="shared" ref="F102:I102" si="60">F103</f>
        <v>2500</v>
      </c>
      <c r="G102" s="68">
        <f t="shared" si="60"/>
        <v>1000</v>
      </c>
      <c r="H102" s="68">
        <f t="shared" si="60"/>
        <v>1000</v>
      </c>
      <c r="I102" s="68">
        <f t="shared" si="60"/>
        <v>1000</v>
      </c>
    </row>
    <row r="103" spans="1:9" ht="25.5" x14ac:dyDescent="0.25">
      <c r="A103" s="50"/>
      <c r="B103" s="51">
        <v>42</v>
      </c>
      <c r="C103" s="52"/>
      <c r="D103" s="52" t="s">
        <v>102</v>
      </c>
      <c r="E103" s="64">
        <v>1874.72</v>
      </c>
      <c r="F103" s="57">
        <v>2500</v>
      </c>
      <c r="G103" s="57">
        <v>1000</v>
      </c>
      <c r="H103" s="57">
        <v>1000</v>
      </c>
      <c r="I103" s="61">
        <v>1000</v>
      </c>
    </row>
    <row r="104" spans="1:9" ht="38.25" x14ac:dyDescent="0.25">
      <c r="A104" s="130" t="s">
        <v>87</v>
      </c>
      <c r="B104" s="131"/>
      <c r="C104" s="132"/>
      <c r="D104" s="52" t="s">
        <v>88</v>
      </c>
      <c r="E104" s="67">
        <f>E105</f>
        <v>0</v>
      </c>
      <c r="F104" s="67">
        <f t="shared" ref="F104:I105" si="61">F105</f>
        <v>4000</v>
      </c>
      <c r="G104" s="67">
        <f t="shared" si="61"/>
        <v>9900</v>
      </c>
      <c r="H104" s="67">
        <f t="shared" si="61"/>
        <v>10000</v>
      </c>
      <c r="I104" s="67">
        <f t="shared" si="61"/>
        <v>10500</v>
      </c>
    </row>
    <row r="105" spans="1:9" ht="25.5" x14ac:dyDescent="0.25">
      <c r="A105" s="50">
        <v>4</v>
      </c>
      <c r="B105" s="51"/>
      <c r="C105" s="52"/>
      <c r="D105" s="52" t="s">
        <v>12</v>
      </c>
      <c r="E105" s="68">
        <f>E106</f>
        <v>0</v>
      </c>
      <c r="F105" s="68">
        <f>F106</f>
        <v>4000</v>
      </c>
      <c r="G105" s="68">
        <f t="shared" si="61"/>
        <v>9900</v>
      </c>
      <c r="H105" s="68">
        <f t="shared" si="61"/>
        <v>10000</v>
      </c>
      <c r="I105" s="68">
        <f t="shared" si="61"/>
        <v>10500</v>
      </c>
    </row>
    <row r="106" spans="1:9" ht="25.5" x14ac:dyDescent="0.25">
      <c r="A106" s="50"/>
      <c r="B106" s="51">
        <v>42</v>
      </c>
      <c r="C106" s="52"/>
      <c r="D106" s="52" t="s">
        <v>102</v>
      </c>
      <c r="E106" s="64">
        <v>0</v>
      </c>
      <c r="F106" s="57">
        <v>4000</v>
      </c>
      <c r="G106" s="57">
        <v>9900</v>
      </c>
      <c r="H106" s="57">
        <v>10000</v>
      </c>
      <c r="I106" s="61">
        <v>10500</v>
      </c>
    </row>
    <row r="107" spans="1:9" x14ac:dyDescent="0.25">
      <c r="A107" s="130" t="s">
        <v>89</v>
      </c>
      <c r="B107" s="131"/>
      <c r="C107" s="132"/>
      <c r="D107" s="52" t="s">
        <v>90</v>
      </c>
      <c r="E107" s="67">
        <f>E108</f>
        <v>1394.75</v>
      </c>
      <c r="F107" s="67">
        <f t="shared" ref="F107" si="62">F108</f>
        <v>6300</v>
      </c>
      <c r="G107" s="67">
        <f t="shared" ref="G107" si="63">G108</f>
        <v>7000</v>
      </c>
      <c r="H107" s="67">
        <f t="shared" ref="H107" si="64">H108</f>
        <v>7000</v>
      </c>
      <c r="I107" s="67">
        <f t="shared" ref="I107" si="65">I108</f>
        <v>7000</v>
      </c>
    </row>
    <row r="108" spans="1:9" ht="25.5" x14ac:dyDescent="0.25">
      <c r="A108" s="50">
        <v>4</v>
      </c>
      <c r="B108" s="51"/>
      <c r="C108" s="52"/>
      <c r="D108" s="52" t="s">
        <v>12</v>
      </c>
      <c r="E108" s="68">
        <f>E109</f>
        <v>1394.75</v>
      </c>
      <c r="F108" s="68">
        <f>F109</f>
        <v>6300</v>
      </c>
      <c r="G108" s="68">
        <f>G109</f>
        <v>7000</v>
      </c>
      <c r="H108" s="68">
        <f>H109</f>
        <v>7000</v>
      </c>
      <c r="I108" s="68">
        <f>I109</f>
        <v>7000</v>
      </c>
    </row>
    <row r="109" spans="1:9" ht="25.5" x14ac:dyDescent="0.25">
      <c r="A109" s="50"/>
      <c r="B109" s="51">
        <v>42</v>
      </c>
      <c r="C109" s="52"/>
      <c r="D109" s="52" t="s">
        <v>102</v>
      </c>
      <c r="E109" s="64">
        <v>1394.75</v>
      </c>
      <c r="F109" s="57">
        <v>6300</v>
      </c>
      <c r="G109" s="57">
        <v>7000</v>
      </c>
      <c r="H109" s="57">
        <v>7000</v>
      </c>
      <c r="I109" s="61">
        <v>7000</v>
      </c>
    </row>
    <row r="110" spans="1:9" ht="25.5" x14ac:dyDescent="0.25">
      <c r="A110" s="130" t="s">
        <v>91</v>
      </c>
      <c r="B110" s="131"/>
      <c r="C110" s="132"/>
      <c r="D110" s="96" t="s">
        <v>92</v>
      </c>
      <c r="E110" s="67">
        <f>E111</f>
        <v>1662.5</v>
      </c>
      <c r="F110" s="67">
        <f t="shared" ref="F110:I111" si="66">F111</f>
        <v>1000</v>
      </c>
      <c r="G110" s="67">
        <f t="shared" si="66"/>
        <v>1000</v>
      </c>
      <c r="H110" s="67">
        <f t="shared" si="66"/>
        <v>1000</v>
      </c>
      <c r="I110" s="67">
        <f t="shared" si="66"/>
        <v>1000</v>
      </c>
    </row>
    <row r="111" spans="1:9" ht="25.5" x14ac:dyDescent="0.25">
      <c r="A111" s="94">
        <v>4</v>
      </c>
      <c r="B111" s="95"/>
      <c r="C111" s="96"/>
      <c r="D111" s="96" t="s">
        <v>12</v>
      </c>
      <c r="E111" s="68">
        <f>E112</f>
        <v>1662.5</v>
      </c>
      <c r="F111" s="68">
        <f t="shared" si="66"/>
        <v>1000</v>
      </c>
      <c r="G111" s="68">
        <f t="shared" si="66"/>
        <v>1000</v>
      </c>
      <c r="H111" s="68">
        <f t="shared" si="66"/>
        <v>1000</v>
      </c>
      <c r="I111" s="68">
        <f t="shared" si="66"/>
        <v>1000</v>
      </c>
    </row>
    <row r="112" spans="1:9" ht="25.5" x14ac:dyDescent="0.25">
      <c r="A112" s="94"/>
      <c r="B112" s="95">
        <v>42</v>
      </c>
      <c r="C112" s="96"/>
      <c r="D112" s="96" t="s">
        <v>102</v>
      </c>
      <c r="E112" s="64">
        <v>1662.5</v>
      </c>
      <c r="F112" s="64">
        <v>1000</v>
      </c>
      <c r="G112" s="64">
        <v>1000</v>
      </c>
      <c r="H112" s="64">
        <v>1000</v>
      </c>
      <c r="I112" s="72">
        <v>1000</v>
      </c>
    </row>
    <row r="113" spans="1:9" ht="25.5" x14ac:dyDescent="0.25">
      <c r="A113" s="130" t="s">
        <v>93</v>
      </c>
      <c r="B113" s="131"/>
      <c r="C113" s="132"/>
      <c r="D113" s="96" t="s">
        <v>94</v>
      </c>
      <c r="E113" s="67">
        <f>E114</f>
        <v>862.71</v>
      </c>
      <c r="F113" s="67">
        <f t="shared" ref="F113:I114" si="67">F114</f>
        <v>0</v>
      </c>
      <c r="G113" s="67">
        <f t="shared" si="67"/>
        <v>0</v>
      </c>
      <c r="H113" s="67">
        <f t="shared" si="67"/>
        <v>0</v>
      </c>
      <c r="I113" s="67">
        <f t="shared" si="67"/>
        <v>0</v>
      </c>
    </row>
    <row r="114" spans="1:9" ht="25.5" x14ac:dyDescent="0.25">
      <c r="A114" s="94">
        <v>4</v>
      </c>
      <c r="B114" s="95"/>
      <c r="C114" s="96"/>
      <c r="D114" s="96" t="s">
        <v>12</v>
      </c>
      <c r="E114" s="68">
        <f>E115</f>
        <v>862.71</v>
      </c>
      <c r="F114" s="68">
        <f t="shared" si="67"/>
        <v>0</v>
      </c>
      <c r="G114" s="68">
        <f t="shared" si="67"/>
        <v>0</v>
      </c>
      <c r="H114" s="68">
        <f t="shared" si="67"/>
        <v>0</v>
      </c>
      <c r="I114" s="68">
        <f t="shared" si="67"/>
        <v>0</v>
      </c>
    </row>
    <row r="115" spans="1:9" ht="25.5" x14ac:dyDescent="0.25">
      <c r="A115" s="94"/>
      <c r="B115" s="95">
        <v>42</v>
      </c>
      <c r="C115" s="96"/>
      <c r="D115" s="96" t="s">
        <v>102</v>
      </c>
      <c r="E115" s="64">
        <v>862.71</v>
      </c>
      <c r="F115" s="64">
        <v>0</v>
      </c>
      <c r="G115" s="64">
        <v>0</v>
      </c>
      <c r="H115" s="64">
        <v>0</v>
      </c>
      <c r="I115" s="72">
        <v>0</v>
      </c>
    </row>
    <row r="116" spans="1:9" ht="25.5" x14ac:dyDescent="0.25">
      <c r="A116" s="130" t="s">
        <v>113</v>
      </c>
      <c r="B116" s="131"/>
      <c r="C116" s="132"/>
      <c r="D116" s="52" t="s">
        <v>114</v>
      </c>
      <c r="E116" s="67">
        <f>E117</f>
        <v>0</v>
      </c>
      <c r="F116" s="67">
        <f t="shared" ref="F116:F117" si="68">F117</f>
        <v>1000</v>
      </c>
      <c r="G116" s="67">
        <f t="shared" ref="G116:G117" si="69">G117</f>
        <v>1000</v>
      </c>
      <c r="H116" s="67">
        <f t="shared" ref="H116:H117" si="70">H117</f>
        <v>1000</v>
      </c>
      <c r="I116" s="67">
        <f t="shared" ref="I116:I117" si="71">I117</f>
        <v>1000</v>
      </c>
    </row>
    <row r="117" spans="1:9" ht="25.5" x14ac:dyDescent="0.25">
      <c r="A117" s="50">
        <v>4</v>
      </c>
      <c r="B117" s="51"/>
      <c r="C117" s="52"/>
      <c r="D117" s="52" t="s">
        <v>12</v>
      </c>
      <c r="E117" s="68">
        <f>E118</f>
        <v>0</v>
      </c>
      <c r="F117" s="68">
        <f t="shared" si="68"/>
        <v>1000</v>
      </c>
      <c r="G117" s="68">
        <f t="shared" si="69"/>
        <v>1000</v>
      </c>
      <c r="H117" s="68">
        <f t="shared" si="70"/>
        <v>1000</v>
      </c>
      <c r="I117" s="68">
        <f t="shared" si="71"/>
        <v>1000</v>
      </c>
    </row>
    <row r="118" spans="1:9" ht="25.5" x14ac:dyDescent="0.25">
      <c r="A118" s="50"/>
      <c r="B118" s="51">
        <v>42</v>
      </c>
      <c r="C118" s="52"/>
      <c r="D118" s="52" t="s">
        <v>102</v>
      </c>
      <c r="E118" s="64">
        <v>0</v>
      </c>
      <c r="F118" s="57">
        <v>1000</v>
      </c>
      <c r="G118" s="57">
        <v>1000</v>
      </c>
      <c r="H118" s="57">
        <v>1000</v>
      </c>
      <c r="I118" s="61">
        <v>1000</v>
      </c>
    </row>
    <row r="119" spans="1:9" ht="38.25" x14ac:dyDescent="0.25">
      <c r="A119" s="127" t="s">
        <v>117</v>
      </c>
      <c r="B119" s="128"/>
      <c r="C119" s="129"/>
      <c r="D119" s="49" t="s">
        <v>118</v>
      </c>
      <c r="E119" s="67">
        <f>E120</f>
        <v>196</v>
      </c>
      <c r="F119" s="67">
        <f t="shared" ref="F119:I119" si="72">F120</f>
        <v>200</v>
      </c>
      <c r="G119" s="67">
        <f t="shared" si="72"/>
        <v>200</v>
      </c>
      <c r="H119" s="67">
        <f t="shared" si="72"/>
        <v>0</v>
      </c>
      <c r="I119" s="67">
        <f t="shared" si="72"/>
        <v>0</v>
      </c>
    </row>
    <row r="120" spans="1:9" ht="25.5" x14ac:dyDescent="0.25">
      <c r="A120" s="130" t="s">
        <v>93</v>
      </c>
      <c r="B120" s="131"/>
      <c r="C120" s="132"/>
      <c r="D120" s="52" t="s">
        <v>94</v>
      </c>
      <c r="E120" s="67">
        <f>E121</f>
        <v>196</v>
      </c>
      <c r="F120" s="67">
        <f t="shared" ref="F120:I121" si="73">F121</f>
        <v>200</v>
      </c>
      <c r="G120" s="67">
        <f t="shared" si="73"/>
        <v>200</v>
      </c>
      <c r="H120" s="67">
        <f t="shared" si="73"/>
        <v>0</v>
      </c>
      <c r="I120" s="67">
        <f t="shared" si="73"/>
        <v>0</v>
      </c>
    </row>
    <row r="121" spans="1:9" x14ac:dyDescent="0.25">
      <c r="A121" s="133">
        <v>3</v>
      </c>
      <c r="B121" s="134"/>
      <c r="C121" s="135"/>
      <c r="D121" s="48" t="s">
        <v>10</v>
      </c>
      <c r="E121" s="68">
        <f>E122</f>
        <v>196</v>
      </c>
      <c r="F121" s="68">
        <f t="shared" si="73"/>
        <v>200</v>
      </c>
      <c r="G121" s="68">
        <f t="shared" si="73"/>
        <v>200</v>
      </c>
      <c r="H121" s="68">
        <f t="shared" si="73"/>
        <v>0</v>
      </c>
      <c r="I121" s="68">
        <f t="shared" si="73"/>
        <v>0</v>
      </c>
    </row>
    <row r="122" spans="1:9" x14ac:dyDescent="0.25">
      <c r="A122" s="136">
        <v>32</v>
      </c>
      <c r="B122" s="137"/>
      <c r="C122" s="138"/>
      <c r="D122" s="48" t="s">
        <v>21</v>
      </c>
      <c r="E122" s="64">
        <v>196</v>
      </c>
      <c r="F122" s="57">
        <v>200</v>
      </c>
      <c r="G122" s="57">
        <v>200</v>
      </c>
      <c r="H122" s="57">
        <v>0</v>
      </c>
      <c r="I122" s="61">
        <v>0</v>
      </c>
    </row>
    <row r="123" spans="1:9" ht="63.75" x14ac:dyDescent="0.25">
      <c r="A123" s="127" t="s">
        <v>119</v>
      </c>
      <c r="B123" s="128"/>
      <c r="C123" s="129"/>
      <c r="D123" s="49" t="s">
        <v>120</v>
      </c>
      <c r="E123" s="67">
        <f t="shared" ref="E123:E124" si="74">E124</f>
        <v>882.72</v>
      </c>
      <c r="F123" s="67">
        <f t="shared" ref="F123:F125" si="75">F124</f>
        <v>1000</v>
      </c>
      <c r="G123" s="67">
        <f t="shared" ref="G123:G125" si="76">G124</f>
        <v>1300</v>
      </c>
      <c r="H123" s="67">
        <f t="shared" ref="H123:H125" si="77">H124</f>
        <v>1300</v>
      </c>
      <c r="I123" s="67">
        <f t="shared" ref="I123:I125" si="78">I124</f>
        <v>1400</v>
      </c>
    </row>
    <row r="124" spans="1:9" x14ac:dyDescent="0.25">
      <c r="A124" s="130" t="s">
        <v>85</v>
      </c>
      <c r="B124" s="131"/>
      <c r="C124" s="132"/>
      <c r="D124" s="52" t="s">
        <v>86</v>
      </c>
      <c r="E124" s="67">
        <f t="shared" si="74"/>
        <v>882.72</v>
      </c>
      <c r="F124" s="67">
        <f t="shared" si="75"/>
        <v>1000</v>
      </c>
      <c r="G124" s="67">
        <f t="shared" si="76"/>
        <v>1300</v>
      </c>
      <c r="H124" s="67">
        <f t="shared" si="77"/>
        <v>1300</v>
      </c>
      <c r="I124" s="67">
        <f t="shared" si="78"/>
        <v>1400</v>
      </c>
    </row>
    <row r="125" spans="1:9" x14ac:dyDescent="0.25">
      <c r="A125" s="133">
        <v>3</v>
      </c>
      <c r="B125" s="134"/>
      <c r="C125" s="135"/>
      <c r="D125" s="48" t="s">
        <v>10</v>
      </c>
      <c r="E125" s="68">
        <f>E126</f>
        <v>882.72</v>
      </c>
      <c r="F125" s="68">
        <f t="shared" si="75"/>
        <v>1000</v>
      </c>
      <c r="G125" s="68">
        <f t="shared" si="76"/>
        <v>1300</v>
      </c>
      <c r="H125" s="68">
        <f t="shared" si="77"/>
        <v>1300</v>
      </c>
      <c r="I125" s="68">
        <f t="shared" si="78"/>
        <v>1400</v>
      </c>
    </row>
    <row r="126" spans="1:9" x14ac:dyDescent="0.25">
      <c r="A126" s="136">
        <v>32</v>
      </c>
      <c r="B126" s="137"/>
      <c r="C126" s="138"/>
      <c r="D126" s="48" t="s">
        <v>21</v>
      </c>
      <c r="E126" s="64">
        <v>882.72</v>
      </c>
      <c r="F126" s="57">
        <v>1000</v>
      </c>
      <c r="G126" s="57">
        <v>1300</v>
      </c>
      <c r="H126" s="57">
        <v>1300</v>
      </c>
      <c r="I126" s="61">
        <v>1400</v>
      </c>
    </row>
    <row r="127" spans="1:9" ht="25.5" x14ac:dyDescent="0.25">
      <c r="A127" s="127" t="s">
        <v>124</v>
      </c>
      <c r="B127" s="128"/>
      <c r="C127" s="129"/>
      <c r="D127" s="49" t="s">
        <v>125</v>
      </c>
      <c r="E127" s="67">
        <f>E128+E131</f>
        <v>1037.8799999999999</v>
      </c>
      <c r="F127" s="67">
        <f t="shared" ref="F127:I127" si="79">F128+F131</f>
        <v>1200</v>
      </c>
      <c r="G127" s="67">
        <f t="shared" si="79"/>
        <v>1200</v>
      </c>
      <c r="H127" s="67">
        <f t="shared" si="79"/>
        <v>1200</v>
      </c>
      <c r="I127" s="67">
        <f t="shared" si="79"/>
        <v>1200</v>
      </c>
    </row>
    <row r="128" spans="1:9" x14ac:dyDescent="0.25">
      <c r="A128" s="130" t="s">
        <v>85</v>
      </c>
      <c r="B128" s="131"/>
      <c r="C128" s="132"/>
      <c r="D128" s="52" t="s">
        <v>86</v>
      </c>
      <c r="E128" s="67">
        <f>E129</f>
        <v>238.45</v>
      </c>
      <c r="F128" s="67">
        <f t="shared" ref="F128:I129" si="80">F129</f>
        <v>200</v>
      </c>
      <c r="G128" s="67">
        <f t="shared" si="80"/>
        <v>200</v>
      </c>
      <c r="H128" s="67">
        <f t="shared" si="80"/>
        <v>200</v>
      </c>
      <c r="I128" s="67">
        <f t="shared" si="80"/>
        <v>200</v>
      </c>
    </row>
    <row r="129" spans="1:9" x14ac:dyDescent="0.25">
      <c r="A129" s="133">
        <v>3</v>
      </c>
      <c r="B129" s="134"/>
      <c r="C129" s="135"/>
      <c r="D129" s="48" t="s">
        <v>10</v>
      </c>
      <c r="E129" s="68">
        <f>E130</f>
        <v>238.45</v>
      </c>
      <c r="F129" s="68">
        <f t="shared" si="80"/>
        <v>200</v>
      </c>
      <c r="G129" s="68">
        <f t="shared" si="80"/>
        <v>200</v>
      </c>
      <c r="H129" s="68">
        <f t="shared" si="80"/>
        <v>200</v>
      </c>
      <c r="I129" s="68">
        <f t="shared" si="80"/>
        <v>200</v>
      </c>
    </row>
    <row r="130" spans="1:9" x14ac:dyDescent="0.25">
      <c r="A130" s="136">
        <v>38</v>
      </c>
      <c r="B130" s="137"/>
      <c r="C130" s="138"/>
      <c r="D130" s="48" t="s">
        <v>71</v>
      </c>
      <c r="E130" s="64">
        <v>238.45</v>
      </c>
      <c r="F130" s="64">
        <v>200</v>
      </c>
      <c r="G130" s="64">
        <v>200</v>
      </c>
      <c r="H130" s="64">
        <v>200</v>
      </c>
      <c r="I130" s="72">
        <v>200</v>
      </c>
    </row>
    <row r="131" spans="1:9" ht="25.5" x14ac:dyDescent="0.25">
      <c r="A131" s="130" t="s">
        <v>93</v>
      </c>
      <c r="B131" s="131"/>
      <c r="C131" s="132"/>
      <c r="D131" s="52" t="s">
        <v>94</v>
      </c>
      <c r="E131" s="67">
        <f>E132</f>
        <v>799.43</v>
      </c>
      <c r="F131" s="67">
        <f t="shared" ref="F131:I132" si="81">F132</f>
        <v>1000</v>
      </c>
      <c r="G131" s="67">
        <f t="shared" si="81"/>
        <v>1000</v>
      </c>
      <c r="H131" s="67">
        <f t="shared" si="81"/>
        <v>1000</v>
      </c>
      <c r="I131" s="67">
        <f t="shared" si="81"/>
        <v>1000</v>
      </c>
    </row>
    <row r="132" spans="1:9" x14ac:dyDescent="0.25">
      <c r="A132" s="133">
        <v>3</v>
      </c>
      <c r="B132" s="134"/>
      <c r="C132" s="135"/>
      <c r="D132" s="48" t="s">
        <v>10</v>
      </c>
      <c r="E132" s="67">
        <f>E133</f>
        <v>799.43</v>
      </c>
      <c r="F132" s="67">
        <f t="shared" si="81"/>
        <v>1000</v>
      </c>
      <c r="G132" s="67">
        <f t="shared" si="81"/>
        <v>1000</v>
      </c>
      <c r="H132" s="67">
        <f t="shared" si="81"/>
        <v>1000</v>
      </c>
      <c r="I132" s="67">
        <f t="shared" si="81"/>
        <v>1000</v>
      </c>
    </row>
    <row r="133" spans="1:9" x14ac:dyDescent="0.25">
      <c r="A133" s="136">
        <v>38</v>
      </c>
      <c r="B133" s="137"/>
      <c r="C133" s="138"/>
      <c r="D133" s="48" t="s">
        <v>71</v>
      </c>
      <c r="E133" s="64">
        <v>799.43</v>
      </c>
      <c r="F133" s="64">
        <v>1000</v>
      </c>
      <c r="G133" s="64">
        <v>1000</v>
      </c>
      <c r="H133" s="64">
        <v>1000</v>
      </c>
      <c r="I133" s="72">
        <v>1000</v>
      </c>
    </row>
    <row r="134" spans="1:9" ht="63.75" x14ac:dyDescent="0.25">
      <c r="A134" s="127" t="s">
        <v>139</v>
      </c>
      <c r="B134" s="128"/>
      <c r="C134" s="129"/>
      <c r="D134" s="49" t="s">
        <v>123</v>
      </c>
      <c r="E134" s="67">
        <f>E135+E138</f>
        <v>40835.480000000003</v>
      </c>
      <c r="F134" s="67">
        <f t="shared" ref="F134" si="82">F135+F138</f>
        <v>0</v>
      </c>
      <c r="G134" s="67">
        <f t="shared" ref="G134" si="83">G135+G138</f>
        <v>0</v>
      </c>
      <c r="H134" s="67">
        <f t="shared" ref="H134" si="84">H135+H138</f>
        <v>0</v>
      </c>
      <c r="I134" s="67">
        <f t="shared" ref="I134" si="85">I135+I138</f>
        <v>0</v>
      </c>
    </row>
    <row r="135" spans="1:9" x14ac:dyDescent="0.25">
      <c r="A135" s="130" t="s">
        <v>85</v>
      </c>
      <c r="B135" s="131"/>
      <c r="C135" s="132"/>
      <c r="D135" s="52" t="s">
        <v>86</v>
      </c>
      <c r="E135" s="67">
        <f>E136</f>
        <v>15513.11</v>
      </c>
      <c r="F135" s="67">
        <f t="shared" ref="F135:F136" si="86">F136</f>
        <v>0</v>
      </c>
      <c r="G135" s="67">
        <f t="shared" ref="G135:G136" si="87">G136</f>
        <v>0</v>
      </c>
      <c r="H135" s="67">
        <f t="shared" ref="H135:H136" si="88">H136</f>
        <v>0</v>
      </c>
      <c r="I135" s="67">
        <f t="shared" ref="I135:I136" si="89">I136</f>
        <v>0</v>
      </c>
    </row>
    <row r="136" spans="1:9" x14ac:dyDescent="0.25">
      <c r="A136" s="50">
        <v>3</v>
      </c>
      <c r="B136" s="51"/>
      <c r="C136" s="52"/>
      <c r="D136" s="48" t="s">
        <v>10</v>
      </c>
      <c r="E136" s="68">
        <f>E137</f>
        <v>15513.11</v>
      </c>
      <c r="F136" s="68">
        <f t="shared" si="86"/>
        <v>0</v>
      </c>
      <c r="G136" s="68">
        <f t="shared" si="87"/>
        <v>0</v>
      </c>
      <c r="H136" s="68">
        <f t="shared" si="88"/>
        <v>0</v>
      </c>
      <c r="I136" s="68">
        <f t="shared" si="89"/>
        <v>0</v>
      </c>
    </row>
    <row r="137" spans="1:9" x14ac:dyDescent="0.25">
      <c r="A137" s="50"/>
      <c r="B137" s="51">
        <v>31</v>
      </c>
      <c r="C137" s="52"/>
      <c r="D137" s="52" t="s">
        <v>11</v>
      </c>
      <c r="E137" s="64">
        <v>15513.11</v>
      </c>
      <c r="F137" s="57">
        <v>0</v>
      </c>
      <c r="G137" s="57">
        <v>0</v>
      </c>
      <c r="H137" s="57">
        <v>0</v>
      </c>
      <c r="I137" s="61">
        <v>0</v>
      </c>
    </row>
    <row r="138" spans="1:9" ht="25.5" x14ac:dyDescent="0.25">
      <c r="A138" s="130" t="s">
        <v>113</v>
      </c>
      <c r="B138" s="131"/>
      <c r="C138" s="132"/>
      <c r="D138" s="52" t="s">
        <v>114</v>
      </c>
      <c r="E138" s="67">
        <f>E139</f>
        <v>25322.370000000003</v>
      </c>
      <c r="F138" s="67">
        <f t="shared" ref="F138" si="90">F139</f>
        <v>0</v>
      </c>
      <c r="G138" s="67">
        <f t="shared" ref="G138" si="91">G139</f>
        <v>0</v>
      </c>
      <c r="H138" s="67">
        <f t="shared" ref="H138" si="92">H139</f>
        <v>0</v>
      </c>
      <c r="I138" s="67">
        <f t="shared" ref="I138" si="93">I139</f>
        <v>0</v>
      </c>
    </row>
    <row r="139" spans="1:9" x14ac:dyDescent="0.25">
      <c r="A139" s="50">
        <v>3</v>
      </c>
      <c r="B139" s="51"/>
      <c r="C139" s="52"/>
      <c r="D139" s="48" t="s">
        <v>10</v>
      </c>
      <c r="E139" s="68">
        <f>E140+E141</f>
        <v>25322.370000000003</v>
      </c>
      <c r="F139" s="68">
        <f t="shared" ref="F139:I139" si="94">F140+F141</f>
        <v>0</v>
      </c>
      <c r="G139" s="68">
        <f t="shared" si="94"/>
        <v>0</v>
      </c>
      <c r="H139" s="68">
        <f t="shared" si="94"/>
        <v>0</v>
      </c>
      <c r="I139" s="68">
        <f t="shared" si="94"/>
        <v>0</v>
      </c>
    </row>
    <row r="140" spans="1:9" x14ac:dyDescent="0.25">
      <c r="A140" s="50"/>
      <c r="B140" s="51">
        <v>31</v>
      </c>
      <c r="C140" s="52"/>
      <c r="D140" s="52" t="s">
        <v>11</v>
      </c>
      <c r="E140" s="64">
        <v>23821.99</v>
      </c>
      <c r="F140" s="57">
        <v>0</v>
      </c>
      <c r="G140" s="57">
        <v>0</v>
      </c>
      <c r="H140" s="57">
        <v>0</v>
      </c>
      <c r="I140" s="61">
        <v>0</v>
      </c>
    </row>
    <row r="141" spans="1:9" x14ac:dyDescent="0.25">
      <c r="A141" s="50"/>
      <c r="B141" s="51">
        <v>32</v>
      </c>
      <c r="C141" s="52"/>
      <c r="D141" s="52" t="s">
        <v>21</v>
      </c>
      <c r="E141" s="64">
        <v>1500.38</v>
      </c>
      <c r="F141" s="57">
        <v>0</v>
      </c>
      <c r="G141" s="57">
        <v>0</v>
      </c>
      <c r="H141" s="57">
        <v>0</v>
      </c>
      <c r="I141" s="61">
        <v>0</v>
      </c>
    </row>
    <row r="142" spans="1:9" ht="63.75" x14ac:dyDescent="0.25">
      <c r="A142" s="127" t="s">
        <v>129</v>
      </c>
      <c r="B142" s="128"/>
      <c r="C142" s="129"/>
      <c r="D142" s="49" t="s">
        <v>130</v>
      </c>
      <c r="E142" s="67">
        <f>E143+E150+E147</f>
        <v>23250.11</v>
      </c>
      <c r="F142" s="67">
        <f t="shared" ref="F142:I142" si="95">F143+F150+F147</f>
        <v>102600</v>
      </c>
      <c r="G142" s="67">
        <f t="shared" si="95"/>
        <v>109200</v>
      </c>
      <c r="H142" s="67">
        <f t="shared" si="95"/>
        <v>78300</v>
      </c>
      <c r="I142" s="67">
        <f t="shared" si="95"/>
        <v>43200</v>
      </c>
    </row>
    <row r="143" spans="1:9" x14ac:dyDescent="0.25">
      <c r="A143" s="130" t="s">
        <v>85</v>
      </c>
      <c r="B143" s="131"/>
      <c r="C143" s="132"/>
      <c r="D143" s="52" t="s">
        <v>86</v>
      </c>
      <c r="E143" s="67">
        <f>E144</f>
        <v>0</v>
      </c>
      <c r="F143" s="67">
        <f t="shared" ref="F143:I143" si="96">F144</f>
        <v>33200</v>
      </c>
      <c r="G143" s="67">
        <f t="shared" si="96"/>
        <v>40500</v>
      </c>
      <c r="H143" s="67">
        <f t="shared" si="96"/>
        <v>41300</v>
      </c>
      <c r="I143" s="67">
        <f t="shared" si="96"/>
        <v>43200</v>
      </c>
    </row>
    <row r="144" spans="1:9" x14ac:dyDescent="0.25">
      <c r="A144" s="50">
        <v>3</v>
      </c>
      <c r="B144" s="51"/>
      <c r="C144" s="52"/>
      <c r="D144" s="48" t="s">
        <v>10</v>
      </c>
      <c r="E144" s="68">
        <f>E145+E146</f>
        <v>0</v>
      </c>
      <c r="F144" s="68">
        <f t="shared" ref="F144:I144" si="97">F145+F146</f>
        <v>33200</v>
      </c>
      <c r="G144" s="68">
        <f t="shared" si="97"/>
        <v>40500</v>
      </c>
      <c r="H144" s="68">
        <f t="shared" si="97"/>
        <v>41300</v>
      </c>
      <c r="I144" s="68">
        <f t="shared" si="97"/>
        <v>43200</v>
      </c>
    </row>
    <row r="145" spans="1:9" x14ac:dyDescent="0.25">
      <c r="A145" s="50"/>
      <c r="B145" s="51">
        <v>31</v>
      </c>
      <c r="C145" s="52"/>
      <c r="D145" s="52" t="s">
        <v>11</v>
      </c>
      <c r="E145" s="64">
        <v>0</v>
      </c>
      <c r="F145" s="57">
        <v>32800</v>
      </c>
      <c r="G145" s="57">
        <v>40200</v>
      </c>
      <c r="H145" s="57">
        <v>41000</v>
      </c>
      <c r="I145" s="61">
        <v>42900</v>
      </c>
    </row>
    <row r="146" spans="1:9" x14ac:dyDescent="0.25">
      <c r="A146" s="50"/>
      <c r="B146" s="51">
        <v>32</v>
      </c>
      <c r="C146" s="52"/>
      <c r="D146" s="52" t="s">
        <v>21</v>
      </c>
      <c r="E146" s="64">
        <v>0</v>
      </c>
      <c r="F146" s="64">
        <v>400</v>
      </c>
      <c r="G146" s="64">
        <v>300</v>
      </c>
      <c r="H146" s="64">
        <v>300</v>
      </c>
      <c r="I146" s="72">
        <v>300</v>
      </c>
    </row>
    <row r="147" spans="1:9" ht="25.5" x14ac:dyDescent="0.25">
      <c r="A147" s="130" t="s">
        <v>93</v>
      </c>
      <c r="B147" s="131"/>
      <c r="C147" s="132"/>
      <c r="D147" s="96" t="s">
        <v>94</v>
      </c>
      <c r="E147" s="67">
        <f>E148</f>
        <v>0</v>
      </c>
      <c r="F147" s="67">
        <f t="shared" ref="F147:I148" si="98">F148</f>
        <v>0</v>
      </c>
      <c r="G147" s="67">
        <f t="shared" si="98"/>
        <v>15100</v>
      </c>
      <c r="H147" s="67">
        <f t="shared" si="98"/>
        <v>6500</v>
      </c>
      <c r="I147" s="67">
        <f t="shared" si="98"/>
        <v>0</v>
      </c>
    </row>
    <row r="148" spans="1:9" x14ac:dyDescent="0.25">
      <c r="A148" s="94">
        <v>3</v>
      </c>
      <c r="B148" s="95"/>
      <c r="C148" s="96"/>
      <c r="D148" s="99" t="s">
        <v>10</v>
      </c>
      <c r="E148" s="68">
        <f>E149</f>
        <v>0</v>
      </c>
      <c r="F148" s="68">
        <f t="shared" si="98"/>
        <v>0</v>
      </c>
      <c r="G148" s="68">
        <f t="shared" si="98"/>
        <v>15100</v>
      </c>
      <c r="H148" s="68">
        <f t="shared" si="98"/>
        <v>6500</v>
      </c>
      <c r="I148" s="68">
        <f t="shared" si="98"/>
        <v>0</v>
      </c>
    </row>
    <row r="149" spans="1:9" x14ac:dyDescent="0.25">
      <c r="A149" s="94"/>
      <c r="B149" s="95">
        <v>31</v>
      </c>
      <c r="C149" s="96"/>
      <c r="D149" s="96" t="s">
        <v>11</v>
      </c>
      <c r="E149" s="64">
        <v>0</v>
      </c>
      <c r="F149" s="64">
        <v>0</v>
      </c>
      <c r="G149" s="64">
        <v>15100</v>
      </c>
      <c r="H149" s="64">
        <v>6500</v>
      </c>
      <c r="I149" s="72">
        <v>0</v>
      </c>
    </row>
    <row r="150" spans="1:9" ht="25.5" x14ac:dyDescent="0.25">
      <c r="A150" s="130" t="s">
        <v>113</v>
      </c>
      <c r="B150" s="131"/>
      <c r="C150" s="132"/>
      <c r="D150" s="52" t="s">
        <v>114</v>
      </c>
      <c r="E150" s="67">
        <f>E151</f>
        <v>23250.11</v>
      </c>
      <c r="F150" s="67">
        <f t="shared" ref="F150:I150" si="99">F151</f>
        <v>69400</v>
      </c>
      <c r="G150" s="67">
        <f t="shared" si="99"/>
        <v>53600</v>
      </c>
      <c r="H150" s="67">
        <f t="shared" si="99"/>
        <v>30500</v>
      </c>
      <c r="I150" s="67">
        <f t="shared" si="99"/>
        <v>0</v>
      </c>
    </row>
    <row r="151" spans="1:9" x14ac:dyDescent="0.25">
      <c r="A151" s="50">
        <v>3</v>
      </c>
      <c r="B151" s="51"/>
      <c r="C151" s="52"/>
      <c r="D151" s="48" t="s">
        <v>10</v>
      </c>
      <c r="E151" s="68">
        <f>E152+E153</f>
        <v>23250.11</v>
      </c>
      <c r="F151" s="68">
        <f t="shared" ref="F151" si="100">F152+F153</f>
        <v>69400</v>
      </c>
      <c r="G151" s="68">
        <f t="shared" ref="G151" si="101">G152+G153</f>
        <v>53600</v>
      </c>
      <c r="H151" s="68">
        <f t="shared" ref="H151" si="102">H152+H153</f>
        <v>30500</v>
      </c>
      <c r="I151" s="68">
        <f t="shared" ref="I151" si="103">I152+I153</f>
        <v>0</v>
      </c>
    </row>
    <row r="152" spans="1:9" x14ac:dyDescent="0.25">
      <c r="A152" s="50"/>
      <c r="B152" s="51">
        <v>31</v>
      </c>
      <c r="C152" s="52"/>
      <c r="D152" s="52" t="s">
        <v>11</v>
      </c>
      <c r="E152" s="64">
        <v>22377.34</v>
      </c>
      <c r="F152" s="57">
        <v>65600</v>
      </c>
      <c r="G152" s="57">
        <v>50600</v>
      </c>
      <c r="H152" s="57">
        <v>28800</v>
      </c>
      <c r="I152" s="61">
        <v>0</v>
      </c>
    </row>
    <row r="153" spans="1:9" x14ac:dyDescent="0.25">
      <c r="A153" s="50"/>
      <c r="B153" s="51">
        <v>32</v>
      </c>
      <c r="C153" s="52"/>
      <c r="D153" s="52" t="s">
        <v>21</v>
      </c>
      <c r="E153" s="64">
        <v>872.77</v>
      </c>
      <c r="F153" s="57">
        <v>3800</v>
      </c>
      <c r="G153" s="57">
        <v>3000</v>
      </c>
      <c r="H153" s="57">
        <v>1700</v>
      </c>
      <c r="I153" s="61">
        <v>0</v>
      </c>
    </row>
    <row r="154" spans="1:9" x14ac:dyDescent="0.25">
      <c r="A154" s="50"/>
      <c r="B154" s="51"/>
      <c r="C154" s="52"/>
      <c r="D154" s="52"/>
      <c r="E154" s="64"/>
      <c r="F154" s="57"/>
      <c r="G154" s="57"/>
      <c r="H154" s="57"/>
      <c r="I154" s="61"/>
    </row>
    <row r="155" spans="1:9" x14ac:dyDescent="0.25">
      <c r="A155" s="136"/>
      <c r="B155" s="137"/>
      <c r="C155" s="138"/>
      <c r="D155" s="48"/>
      <c r="E155" s="64"/>
      <c r="F155" s="57"/>
      <c r="G155" s="57"/>
      <c r="H155" s="57"/>
      <c r="I155" s="61"/>
    </row>
  </sheetData>
  <mergeCells count="79">
    <mergeCell ref="A142:C142"/>
    <mergeCell ref="A143:C143"/>
    <mergeCell ref="A150:C150"/>
    <mergeCell ref="A155:C155"/>
    <mergeCell ref="A138:C138"/>
    <mergeCell ref="A147:C147"/>
    <mergeCell ref="A1:I1"/>
    <mergeCell ref="A3:I3"/>
    <mergeCell ref="A5:C5"/>
    <mergeCell ref="A6:C6"/>
    <mergeCell ref="A7:C7"/>
    <mergeCell ref="A8:C8"/>
    <mergeCell ref="A9:C9"/>
    <mergeCell ref="A10:C10"/>
    <mergeCell ref="A11:C11"/>
    <mergeCell ref="A15:C15"/>
    <mergeCell ref="A20:C20"/>
    <mergeCell ref="A23:C23"/>
    <mergeCell ref="A31:C31"/>
    <mergeCell ref="A34:C34"/>
    <mergeCell ref="A35:C35"/>
    <mergeCell ref="A28:C28"/>
    <mergeCell ref="A39:C39"/>
    <mergeCell ref="A55:C55"/>
    <mergeCell ref="A46:C46"/>
    <mergeCell ref="A56:C56"/>
    <mergeCell ref="A42:C42"/>
    <mergeCell ref="A43:C43"/>
    <mergeCell ref="A50:C50"/>
    <mergeCell ref="A58:C58"/>
    <mergeCell ref="A64:C64"/>
    <mergeCell ref="A75:C75"/>
    <mergeCell ref="A76:C76"/>
    <mergeCell ref="A77:C77"/>
    <mergeCell ref="A60:C60"/>
    <mergeCell ref="A69:C69"/>
    <mergeCell ref="A72:C72"/>
    <mergeCell ref="A74:C74"/>
    <mergeCell ref="A68:C68"/>
    <mergeCell ref="A61:C61"/>
    <mergeCell ref="A63:C63"/>
    <mergeCell ref="A83:C83"/>
    <mergeCell ref="A84:C84"/>
    <mergeCell ref="A88:C88"/>
    <mergeCell ref="A89:C89"/>
    <mergeCell ref="A78:C78"/>
    <mergeCell ref="A79:C79"/>
    <mergeCell ref="A80:C80"/>
    <mergeCell ref="A81:C81"/>
    <mergeCell ref="A82:C82"/>
    <mergeCell ref="A94:C94"/>
    <mergeCell ref="A98:C98"/>
    <mergeCell ref="A99:C99"/>
    <mergeCell ref="A93:C93"/>
    <mergeCell ref="A90:C90"/>
    <mergeCell ref="A100:C100"/>
    <mergeCell ref="A101:C101"/>
    <mergeCell ref="A104:C104"/>
    <mergeCell ref="A116:C116"/>
    <mergeCell ref="A119:C119"/>
    <mergeCell ref="A107:C107"/>
    <mergeCell ref="A110:C110"/>
    <mergeCell ref="A113:C113"/>
    <mergeCell ref="A120:C120"/>
    <mergeCell ref="A121:C121"/>
    <mergeCell ref="A122:C122"/>
    <mergeCell ref="A123:C123"/>
    <mergeCell ref="A124:C124"/>
    <mergeCell ref="A125:C125"/>
    <mergeCell ref="A126:C126"/>
    <mergeCell ref="A134:C134"/>
    <mergeCell ref="A135:C135"/>
    <mergeCell ref="A127:C127"/>
    <mergeCell ref="A128:C128"/>
    <mergeCell ref="A129:C129"/>
    <mergeCell ref="A130:C130"/>
    <mergeCell ref="A131:C131"/>
    <mergeCell ref="A132:C132"/>
    <mergeCell ref="A133:C133"/>
  </mergeCells>
  <pageMargins left="0.7" right="0.7" top="0.75" bottom="0.75" header="0.3" footer="0.3"/>
  <pageSetup paperSize="9" scale="6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Nita Aliti</cp:lastModifiedBy>
  <cp:lastPrinted>2023-11-10T10:31:52Z</cp:lastPrinted>
  <dcterms:created xsi:type="dcterms:W3CDTF">2022-08-12T12:51:27Z</dcterms:created>
  <dcterms:modified xsi:type="dcterms:W3CDTF">2025-10-30T09:43:25Z</dcterms:modified>
</cp:coreProperties>
</file>